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derossif\OneDrive for Business 1\Statlant37A\Letters-FAO\2016\"/>
    </mc:Choice>
  </mc:AlternateContent>
  <bookViews>
    <workbookView xWindow="-15" yWindow="6690" windowWidth="28830" windowHeight="6735"/>
  </bookViews>
  <sheets>
    <sheet name="Start" sheetId="11" r:id="rId1"/>
    <sheet name="Map" sheetId="5" r:id="rId2"/>
    <sheet name="Matching" sheetId="9" r:id="rId3"/>
    <sheet name="DataEntry" sheetId="4" r:id="rId4"/>
  </sheets>
  <definedNames>
    <definedName name="country">Start!$A$38:$A$60</definedName>
    <definedName name="_xlnm.Print_Area" localSheetId="3">DataEntry!$B$7:$BI$314</definedName>
    <definedName name="_xlnm.Print_Area" localSheetId="1">Map!$D$4:$N$94</definedName>
    <definedName name="_xlnm.Print_Area" localSheetId="2">Matching!$D$5:$Q$40</definedName>
    <definedName name="_xlnm.Print_Area" localSheetId="0">Start!#REF!</definedName>
    <definedName name="_xlnm.Print_Titles" localSheetId="3">DataEntry!$7:$12</definedName>
    <definedName name="_xlnm.Print_Titles" localSheetId="0">Start!$12:$29</definedName>
    <definedName name="year">Start!$A$6:$A$8</definedName>
  </definedNames>
  <calcPr calcId="152511"/>
</workbook>
</file>

<file path=xl/calcChain.xml><?xml version="1.0" encoding="utf-8"?>
<calcChain xmlns="http://schemas.openxmlformats.org/spreadsheetml/2006/main">
  <c r="BK312" i="4" l="1"/>
  <c r="BL312" i="4"/>
  <c r="BM312" i="4"/>
  <c r="BK311" i="4"/>
  <c r="BL311" i="4"/>
  <c r="BM311" i="4"/>
  <c r="BK310" i="4"/>
  <c r="BL310" i="4"/>
  <c r="BM310" i="4"/>
  <c r="BK309" i="4"/>
  <c r="BL309" i="4"/>
  <c r="BM309" i="4"/>
  <c r="BK308" i="4"/>
  <c r="BL308" i="4"/>
  <c r="BM308" i="4"/>
  <c r="BK307" i="4"/>
  <c r="BL307" i="4"/>
  <c r="BM307" i="4"/>
  <c r="BK306" i="4"/>
  <c r="BL306" i="4"/>
  <c r="BM306" i="4"/>
  <c r="BK305" i="4"/>
  <c r="BL305" i="4"/>
  <c r="BM305" i="4"/>
  <c r="BK304" i="4"/>
  <c r="BL304" i="4"/>
  <c r="BM304" i="4"/>
  <c r="BK303" i="4"/>
  <c r="BL303" i="4"/>
  <c r="BM303" i="4"/>
  <c r="BK302" i="4"/>
  <c r="BL302" i="4"/>
  <c r="BM302" i="4"/>
  <c r="BK301" i="4"/>
  <c r="BL301" i="4"/>
  <c r="BM301" i="4"/>
  <c r="BK300" i="4"/>
  <c r="BL300" i="4"/>
  <c r="BM300" i="4"/>
  <c r="BK299" i="4"/>
  <c r="BL299" i="4"/>
  <c r="BM299" i="4"/>
  <c r="BK298" i="4"/>
  <c r="BL298" i="4"/>
  <c r="BM298" i="4"/>
  <c r="BK297" i="4"/>
  <c r="BL297" i="4"/>
  <c r="BM297" i="4"/>
  <c r="BK296" i="4"/>
  <c r="BL296" i="4"/>
  <c r="BM296" i="4"/>
  <c r="BK295" i="4"/>
  <c r="BL295" i="4"/>
  <c r="BM295" i="4"/>
  <c r="BK294" i="4"/>
  <c r="BL294" i="4"/>
  <c r="BM294" i="4"/>
  <c r="BK293" i="4"/>
  <c r="BL293" i="4"/>
  <c r="BM293" i="4"/>
  <c r="BK292" i="4"/>
  <c r="BL292" i="4"/>
  <c r="BM292" i="4"/>
  <c r="BK291" i="4"/>
  <c r="BL291" i="4"/>
  <c r="BM291" i="4"/>
  <c r="BK290" i="4"/>
  <c r="BL290" i="4"/>
  <c r="BM290" i="4"/>
  <c r="BK289" i="4"/>
  <c r="BL289" i="4"/>
  <c r="BM289" i="4"/>
  <c r="BK288" i="4"/>
  <c r="BL288" i="4"/>
  <c r="BM288" i="4"/>
  <c r="BK287" i="4"/>
  <c r="BL287" i="4"/>
  <c r="BM287" i="4"/>
  <c r="BK286" i="4"/>
  <c r="BL286" i="4"/>
  <c r="BM286" i="4"/>
  <c r="BK285" i="4"/>
  <c r="BL285" i="4"/>
  <c r="BM285" i="4"/>
  <c r="BK284" i="4"/>
  <c r="BL284" i="4"/>
  <c r="BM284" i="4"/>
  <c r="BK283" i="4"/>
  <c r="BL283" i="4"/>
  <c r="BM283" i="4"/>
  <c r="BK282" i="4"/>
  <c r="BL282" i="4"/>
  <c r="BM282" i="4"/>
  <c r="BK281" i="4"/>
  <c r="BL281" i="4"/>
  <c r="BM281" i="4"/>
  <c r="BK280" i="4"/>
  <c r="BL280" i="4"/>
  <c r="BM280" i="4"/>
  <c r="BK279" i="4"/>
  <c r="BL279" i="4"/>
  <c r="BM279" i="4"/>
  <c r="BK278" i="4"/>
  <c r="BL278" i="4"/>
  <c r="BM278" i="4"/>
  <c r="BK277" i="4"/>
  <c r="BL277" i="4"/>
  <c r="BM277" i="4"/>
  <c r="BK276" i="4"/>
  <c r="BL276" i="4"/>
  <c r="BM276" i="4"/>
  <c r="BK275" i="4"/>
  <c r="BL275" i="4"/>
  <c r="BM275" i="4"/>
  <c r="BK274" i="4"/>
  <c r="BL274" i="4"/>
  <c r="BM274" i="4"/>
  <c r="BK273" i="4"/>
  <c r="BL273" i="4"/>
  <c r="BM273" i="4"/>
  <c r="BK272" i="4"/>
  <c r="BL272" i="4"/>
  <c r="BM272" i="4"/>
  <c r="BK271" i="4"/>
  <c r="BL271" i="4"/>
  <c r="BM271" i="4"/>
  <c r="BK270" i="4"/>
  <c r="BL270" i="4"/>
  <c r="BM270" i="4"/>
  <c r="BK269" i="4"/>
  <c r="BL269" i="4"/>
  <c r="BM269" i="4"/>
  <c r="BK268" i="4"/>
  <c r="BL268" i="4"/>
  <c r="BM268" i="4"/>
  <c r="BK267" i="4"/>
  <c r="BL267" i="4"/>
  <c r="BM267" i="4"/>
  <c r="BK266" i="4"/>
  <c r="BL266" i="4"/>
  <c r="BM266" i="4"/>
  <c r="BK265" i="4"/>
  <c r="BL265" i="4"/>
  <c r="BM265" i="4"/>
  <c r="BK264" i="4"/>
  <c r="BL264" i="4"/>
  <c r="BM264" i="4"/>
  <c r="BK263" i="4"/>
  <c r="BL263" i="4"/>
  <c r="BM263" i="4"/>
  <c r="BK262" i="4"/>
  <c r="BL262" i="4"/>
  <c r="BM262" i="4"/>
  <c r="BK261" i="4"/>
  <c r="BL261" i="4"/>
  <c r="BM261" i="4"/>
  <c r="BK260" i="4"/>
  <c r="BL260" i="4"/>
  <c r="BM260" i="4"/>
  <c r="BK259" i="4"/>
  <c r="BL259" i="4"/>
  <c r="BM259" i="4"/>
  <c r="BK258" i="4"/>
  <c r="BL258" i="4"/>
  <c r="BM258" i="4"/>
  <c r="BK257" i="4"/>
  <c r="BL257" i="4"/>
  <c r="BM257" i="4"/>
  <c r="BK256" i="4"/>
  <c r="BL256" i="4"/>
  <c r="BM256" i="4"/>
  <c r="BK255" i="4"/>
  <c r="BL255" i="4"/>
  <c r="BM255" i="4"/>
  <c r="BK254" i="4"/>
  <c r="BL254" i="4"/>
  <c r="BM254" i="4"/>
  <c r="BK253" i="4"/>
  <c r="BL253" i="4"/>
  <c r="BM253" i="4"/>
  <c r="BK252" i="4"/>
  <c r="BL252" i="4"/>
  <c r="BM252" i="4"/>
  <c r="BK251" i="4"/>
  <c r="BL251" i="4"/>
  <c r="BM251" i="4"/>
  <c r="BK250" i="4"/>
  <c r="BL250" i="4"/>
  <c r="BM250" i="4"/>
  <c r="BK249" i="4"/>
  <c r="BL249" i="4"/>
  <c r="BM249" i="4"/>
  <c r="BK248" i="4"/>
  <c r="BL248" i="4"/>
  <c r="BM248" i="4"/>
  <c r="BK247" i="4"/>
  <c r="BL247" i="4"/>
  <c r="BM247" i="4"/>
  <c r="BK246" i="4"/>
  <c r="BL246" i="4"/>
  <c r="BM246" i="4"/>
  <c r="BK245" i="4"/>
  <c r="BL245" i="4"/>
  <c r="BM245" i="4"/>
  <c r="BK244" i="4"/>
  <c r="BL244" i="4"/>
  <c r="BM244" i="4"/>
  <c r="BK243" i="4"/>
  <c r="BL243" i="4"/>
  <c r="BM243" i="4"/>
  <c r="BK242" i="4"/>
  <c r="BL242" i="4"/>
  <c r="BM242" i="4"/>
  <c r="BK241" i="4"/>
  <c r="BL241" i="4"/>
  <c r="BM241" i="4"/>
  <c r="BK240" i="4"/>
  <c r="BL240" i="4"/>
  <c r="BM240" i="4"/>
  <c r="BK239" i="4"/>
  <c r="BL239" i="4"/>
  <c r="BM239" i="4"/>
  <c r="BK238" i="4"/>
  <c r="BL238" i="4"/>
  <c r="BM238" i="4"/>
  <c r="BK237" i="4"/>
  <c r="BL237" i="4"/>
  <c r="BM237" i="4"/>
  <c r="BK236" i="4"/>
  <c r="BL236" i="4"/>
  <c r="BM236" i="4"/>
  <c r="BK235" i="4"/>
  <c r="BL235" i="4"/>
  <c r="BM235" i="4"/>
  <c r="BK234" i="4"/>
  <c r="BL234" i="4"/>
  <c r="BM234" i="4"/>
  <c r="BK233" i="4"/>
  <c r="BL233" i="4"/>
  <c r="BM233" i="4"/>
  <c r="BK232" i="4"/>
  <c r="BL232" i="4"/>
  <c r="BM232" i="4"/>
  <c r="BK231" i="4"/>
  <c r="BL231" i="4"/>
  <c r="BM231" i="4"/>
  <c r="BK230" i="4"/>
  <c r="BL230" i="4"/>
  <c r="BM230" i="4"/>
  <c r="BK229" i="4"/>
  <c r="BL229" i="4"/>
  <c r="BM229" i="4"/>
  <c r="BK228" i="4"/>
  <c r="BL228" i="4"/>
  <c r="BM228" i="4"/>
  <c r="BK227" i="4"/>
  <c r="BL227" i="4"/>
  <c r="BM227" i="4"/>
  <c r="BK226" i="4"/>
  <c r="BL226" i="4"/>
  <c r="BM226" i="4"/>
  <c r="BK225" i="4"/>
  <c r="BL225" i="4"/>
  <c r="BM225" i="4"/>
  <c r="BK224" i="4"/>
  <c r="BL224" i="4"/>
  <c r="BM224" i="4"/>
  <c r="BK223" i="4"/>
  <c r="BL223" i="4"/>
  <c r="BM223" i="4"/>
  <c r="BK222" i="4"/>
  <c r="BL222" i="4"/>
  <c r="BM222" i="4"/>
  <c r="BK221" i="4"/>
  <c r="BL221" i="4"/>
  <c r="BM221" i="4"/>
  <c r="BK220" i="4"/>
  <c r="BL220" i="4"/>
  <c r="BM220" i="4"/>
  <c r="BK219" i="4"/>
  <c r="BL219" i="4"/>
  <c r="BM219" i="4"/>
  <c r="BK218" i="4"/>
  <c r="BL218" i="4"/>
  <c r="BM218" i="4"/>
  <c r="BK217" i="4"/>
  <c r="BL217" i="4"/>
  <c r="BM217" i="4"/>
  <c r="BK216" i="4"/>
  <c r="BL216" i="4"/>
  <c r="BM216" i="4"/>
  <c r="BK215" i="4"/>
  <c r="BL215" i="4"/>
  <c r="BM215" i="4"/>
  <c r="BK214" i="4"/>
  <c r="BL214" i="4"/>
  <c r="BM214" i="4"/>
  <c r="BK213" i="4"/>
  <c r="BL213" i="4"/>
  <c r="BM213" i="4"/>
  <c r="BK212" i="4"/>
  <c r="BL212" i="4"/>
  <c r="BM212" i="4"/>
  <c r="BK211" i="4"/>
  <c r="BL211" i="4"/>
  <c r="BM211" i="4"/>
  <c r="BK210" i="4"/>
  <c r="BL210" i="4"/>
  <c r="BM210" i="4"/>
  <c r="BK209" i="4"/>
  <c r="BL209" i="4"/>
  <c r="BM209" i="4"/>
  <c r="BK208" i="4"/>
  <c r="BL208" i="4"/>
  <c r="BM208" i="4"/>
  <c r="BK207" i="4"/>
  <c r="BL207" i="4"/>
  <c r="BM207" i="4"/>
  <c r="BK206" i="4"/>
  <c r="BL206" i="4"/>
  <c r="BM206" i="4"/>
  <c r="BK205" i="4"/>
  <c r="BL205" i="4"/>
  <c r="BM205" i="4"/>
  <c r="BK204" i="4"/>
  <c r="BL204" i="4"/>
  <c r="BM204" i="4"/>
  <c r="BK203" i="4"/>
  <c r="BL203" i="4"/>
  <c r="BM203" i="4"/>
  <c r="BK202" i="4"/>
  <c r="BL202" i="4"/>
  <c r="BM202" i="4"/>
  <c r="BK201" i="4"/>
  <c r="BL201" i="4"/>
  <c r="BM201" i="4"/>
  <c r="BK200" i="4"/>
  <c r="BL200" i="4"/>
  <c r="BM200" i="4"/>
  <c r="BK199" i="4"/>
  <c r="BL199" i="4"/>
  <c r="BM199" i="4"/>
  <c r="BK198" i="4"/>
  <c r="BL198" i="4"/>
  <c r="BM198" i="4"/>
  <c r="BK197" i="4"/>
  <c r="BL197" i="4"/>
  <c r="BM197" i="4"/>
  <c r="BK196" i="4"/>
  <c r="BL196" i="4"/>
  <c r="BM196" i="4"/>
  <c r="BK195" i="4"/>
  <c r="BL195" i="4"/>
  <c r="BM195" i="4"/>
  <c r="BK194" i="4"/>
  <c r="BL194" i="4"/>
  <c r="BM194" i="4"/>
  <c r="BK193" i="4"/>
  <c r="BL193" i="4"/>
  <c r="BM193" i="4"/>
  <c r="BK192" i="4"/>
  <c r="BL192" i="4"/>
  <c r="BM192" i="4"/>
  <c r="BK191" i="4"/>
  <c r="BL191" i="4"/>
  <c r="BM191" i="4"/>
  <c r="BK190" i="4"/>
  <c r="BL190" i="4"/>
  <c r="BM190" i="4"/>
  <c r="BK189" i="4"/>
  <c r="BL189" i="4"/>
  <c r="BM189" i="4"/>
  <c r="BK188" i="4"/>
  <c r="BL188" i="4"/>
  <c r="BM188" i="4"/>
  <c r="BK187" i="4"/>
  <c r="BL187" i="4"/>
  <c r="BM187" i="4"/>
  <c r="BK186" i="4"/>
  <c r="BL186" i="4"/>
  <c r="BM186" i="4"/>
  <c r="BK185" i="4"/>
  <c r="BL185" i="4"/>
  <c r="BM185" i="4"/>
  <c r="BK184" i="4"/>
  <c r="BL184" i="4"/>
  <c r="BM184" i="4"/>
  <c r="BK183" i="4"/>
  <c r="BL183" i="4"/>
  <c r="BM183" i="4"/>
  <c r="BK182" i="4"/>
  <c r="BL182" i="4"/>
  <c r="BM182" i="4"/>
  <c r="BK181" i="4"/>
  <c r="BL181" i="4"/>
  <c r="BM181" i="4"/>
  <c r="BK180" i="4"/>
  <c r="BL180" i="4"/>
  <c r="BM180" i="4"/>
  <c r="BK179" i="4"/>
  <c r="BL179" i="4"/>
  <c r="BM179" i="4"/>
  <c r="BK178" i="4"/>
  <c r="BL178" i="4"/>
  <c r="BM178" i="4"/>
  <c r="BK177" i="4"/>
  <c r="BL177" i="4"/>
  <c r="BM177" i="4"/>
  <c r="BK176" i="4"/>
  <c r="BL176" i="4"/>
  <c r="BM176" i="4"/>
  <c r="BK175" i="4"/>
  <c r="BL175" i="4"/>
  <c r="BM175" i="4"/>
  <c r="BK174" i="4"/>
  <c r="BL174" i="4"/>
  <c r="BM174" i="4"/>
  <c r="BK173" i="4"/>
  <c r="BL173" i="4"/>
  <c r="BM173" i="4"/>
  <c r="BK172" i="4"/>
  <c r="BL172" i="4"/>
  <c r="BM172" i="4"/>
  <c r="BK171" i="4"/>
  <c r="BL171" i="4"/>
  <c r="BM171" i="4"/>
  <c r="BK170" i="4"/>
  <c r="BL170" i="4"/>
  <c r="BM170" i="4"/>
  <c r="BK169" i="4"/>
  <c r="BL169" i="4"/>
  <c r="BM169" i="4"/>
  <c r="BK168" i="4"/>
  <c r="BL168" i="4"/>
  <c r="BM168" i="4"/>
  <c r="BK167" i="4"/>
  <c r="BL167" i="4"/>
  <c r="BM167" i="4"/>
  <c r="BK166" i="4"/>
  <c r="BL166" i="4"/>
  <c r="BM166" i="4"/>
  <c r="BK165" i="4"/>
  <c r="BL165" i="4"/>
  <c r="BM165" i="4"/>
  <c r="BK164" i="4"/>
  <c r="BL164" i="4"/>
  <c r="BM164" i="4"/>
  <c r="BK163" i="4"/>
  <c r="BL163" i="4"/>
  <c r="BM163" i="4"/>
  <c r="BK162" i="4"/>
  <c r="BL162" i="4"/>
  <c r="BM162" i="4"/>
  <c r="BK161" i="4"/>
  <c r="BL161" i="4"/>
  <c r="BM161" i="4"/>
  <c r="BK160" i="4"/>
  <c r="BL160" i="4"/>
  <c r="BM160" i="4"/>
  <c r="BK159" i="4"/>
  <c r="BL159" i="4"/>
  <c r="BM159" i="4"/>
  <c r="BK158" i="4"/>
  <c r="BL158" i="4"/>
  <c r="BM158" i="4"/>
  <c r="BK157" i="4"/>
  <c r="BL157" i="4"/>
  <c r="BM157" i="4"/>
  <c r="BK156" i="4"/>
  <c r="BL156" i="4"/>
  <c r="BM156" i="4"/>
  <c r="BK155" i="4"/>
  <c r="BL155" i="4"/>
  <c r="BM155" i="4"/>
  <c r="BK154" i="4"/>
  <c r="BL154" i="4"/>
  <c r="BM154" i="4"/>
  <c r="BK153" i="4"/>
  <c r="BL153" i="4"/>
  <c r="BM153" i="4"/>
  <c r="BK152" i="4"/>
  <c r="BL152" i="4"/>
  <c r="BM152" i="4"/>
  <c r="BK151" i="4"/>
  <c r="BL151" i="4"/>
  <c r="BM151" i="4"/>
  <c r="BK150" i="4"/>
  <c r="BL150" i="4"/>
  <c r="BM150" i="4"/>
  <c r="BK149" i="4"/>
  <c r="BL149" i="4"/>
  <c r="BM149" i="4"/>
  <c r="BK148" i="4"/>
  <c r="BL148" i="4"/>
  <c r="BM148" i="4"/>
  <c r="BK147" i="4"/>
  <c r="BL147" i="4"/>
  <c r="BM147" i="4"/>
  <c r="BK146" i="4"/>
  <c r="BL146" i="4"/>
  <c r="BM146" i="4"/>
  <c r="BK145" i="4"/>
  <c r="BL145" i="4"/>
  <c r="BM145" i="4"/>
  <c r="BK144" i="4"/>
  <c r="BL144" i="4"/>
  <c r="BM144" i="4"/>
  <c r="BK143" i="4"/>
  <c r="BL143" i="4"/>
  <c r="BM143" i="4"/>
  <c r="BK142" i="4"/>
  <c r="BL142" i="4"/>
  <c r="BM142" i="4"/>
  <c r="BK141" i="4"/>
  <c r="BL141" i="4"/>
  <c r="BM141" i="4"/>
  <c r="BK140" i="4"/>
  <c r="BL140" i="4"/>
  <c r="BM140" i="4"/>
  <c r="BK139" i="4"/>
  <c r="BL139" i="4"/>
  <c r="BM139" i="4"/>
  <c r="BK138" i="4"/>
  <c r="BL138" i="4"/>
  <c r="BM138" i="4"/>
  <c r="BK137" i="4"/>
  <c r="BL137" i="4"/>
  <c r="BM137" i="4"/>
  <c r="BK136" i="4"/>
  <c r="BL136" i="4"/>
  <c r="BM136" i="4"/>
  <c r="BK135" i="4"/>
  <c r="BL135" i="4"/>
  <c r="BM135" i="4"/>
  <c r="BK134" i="4"/>
  <c r="BL134" i="4"/>
  <c r="BM134" i="4"/>
  <c r="BK133" i="4"/>
  <c r="BL133" i="4"/>
  <c r="BM133" i="4"/>
  <c r="BK132" i="4"/>
  <c r="BL132" i="4"/>
  <c r="BM132" i="4"/>
  <c r="BK131" i="4"/>
  <c r="BL131" i="4"/>
  <c r="BM131" i="4"/>
  <c r="BK130" i="4"/>
  <c r="BL130" i="4"/>
  <c r="BM130" i="4"/>
  <c r="BK129" i="4"/>
  <c r="BL129" i="4"/>
  <c r="BM129" i="4"/>
  <c r="BK128" i="4"/>
  <c r="BL128" i="4"/>
  <c r="BM128" i="4"/>
  <c r="BK127" i="4"/>
  <c r="BL127" i="4"/>
  <c r="BM127" i="4"/>
  <c r="BK126" i="4"/>
  <c r="BL126" i="4"/>
  <c r="BM126" i="4"/>
  <c r="BK125" i="4"/>
  <c r="BL125" i="4"/>
  <c r="BM125" i="4"/>
  <c r="BK124" i="4"/>
  <c r="BL124" i="4"/>
  <c r="BM124" i="4"/>
  <c r="BK123" i="4"/>
  <c r="BL123" i="4"/>
  <c r="BM123" i="4"/>
  <c r="BK122" i="4"/>
  <c r="BL122" i="4"/>
  <c r="BM122" i="4"/>
  <c r="BK121" i="4"/>
  <c r="BL121" i="4"/>
  <c r="BM121" i="4"/>
  <c r="BK120" i="4"/>
  <c r="BL120" i="4"/>
  <c r="BM120" i="4"/>
  <c r="BK119" i="4"/>
  <c r="BL119" i="4"/>
  <c r="BM119" i="4"/>
  <c r="BK118" i="4"/>
  <c r="BL118" i="4"/>
  <c r="BM118" i="4"/>
  <c r="BK117" i="4"/>
  <c r="BL117" i="4"/>
  <c r="BM117" i="4"/>
  <c r="BK116" i="4"/>
  <c r="BL116" i="4"/>
  <c r="BM116" i="4"/>
  <c r="BK115" i="4"/>
  <c r="BL115" i="4"/>
  <c r="BM115" i="4"/>
  <c r="BK114" i="4"/>
  <c r="BL114" i="4"/>
  <c r="BM114" i="4"/>
  <c r="BK113" i="4"/>
  <c r="BL113" i="4"/>
  <c r="BM113" i="4"/>
  <c r="BK112" i="4"/>
  <c r="BL112" i="4"/>
  <c r="BM112" i="4"/>
  <c r="BK111" i="4"/>
  <c r="BL111" i="4"/>
  <c r="BM111" i="4"/>
  <c r="BK110" i="4"/>
  <c r="BL110" i="4"/>
  <c r="BM110" i="4"/>
  <c r="BK109" i="4"/>
  <c r="BL109" i="4"/>
  <c r="BM109" i="4"/>
  <c r="BK108" i="4"/>
  <c r="BL108" i="4"/>
  <c r="BM108" i="4"/>
  <c r="BK107" i="4"/>
  <c r="BL107" i="4"/>
  <c r="BM107" i="4"/>
  <c r="BK106" i="4"/>
  <c r="BL106" i="4"/>
  <c r="BM106" i="4"/>
  <c r="BK105" i="4"/>
  <c r="BL105" i="4"/>
  <c r="BM105" i="4"/>
  <c r="BK104" i="4"/>
  <c r="BL104" i="4"/>
  <c r="BM104" i="4"/>
  <c r="BK103" i="4"/>
  <c r="BL103" i="4"/>
  <c r="BM103" i="4"/>
  <c r="BK102" i="4"/>
  <c r="BL102" i="4"/>
  <c r="BM102" i="4"/>
  <c r="BK101" i="4"/>
  <c r="BL101" i="4"/>
  <c r="BM101" i="4"/>
  <c r="BK100" i="4"/>
  <c r="BL100" i="4"/>
  <c r="BM100" i="4"/>
  <c r="BK99" i="4"/>
  <c r="BL99" i="4"/>
  <c r="BM99" i="4"/>
  <c r="BK98" i="4"/>
  <c r="BL98" i="4"/>
  <c r="BM98" i="4"/>
  <c r="BK97" i="4"/>
  <c r="BL97" i="4"/>
  <c r="BM97" i="4"/>
  <c r="BK96" i="4"/>
  <c r="BL96" i="4"/>
  <c r="BM96" i="4"/>
  <c r="BK95" i="4"/>
  <c r="BL95" i="4"/>
  <c r="BM95" i="4"/>
  <c r="BK94" i="4"/>
  <c r="BL94" i="4"/>
  <c r="BM94" i="4"/>
  <c r="BK93" i="4"/>
  <c r="BL93" i="4"/>
  <c r="BM93" i="4"/>
  <c r="BK92" i="4"/>
  <c r="BL92" i="4"/>
  <c r="BM92" i="4"/>
  <c r="BK91" i="4"/>
  <c r="BL91" i="4"/>
  <c r="BM91" i="4"/>
  <c r="BK90" i="4"/>
  <c r="BL90" i="4"/>
  <c r="BM90" i="4"/>
  <c r="BK89" i="4"/>
  <c r="BL89" i="4"/>
  <c r="BM89" i="4"/>
  <c r="BK88" i="4"/>
  <c r="BL88" i="4"/>
  <c r="BM88" i="4"/>
  <c r="BK87" i="4"/>
  <c r="BL87" i="4"/>
  <c r="BM87" i="4"/>
  <c r="BK86" i="4"/>
  <c r="BL86" i="4"/>
  <c r="BM86" i="4"/>
  <c r="BK85" i="4"/>
  <c r="BL85" i="4"/>
  <c r="BM85" i="4"/>
  <c r="BK84" i="4"/>
  <c r="BL84" i="4"/>
  <c r="BM84" i="4"/>
  <c r="BK83" i="4"/>
  <c r="BL83" i="4"/>
  <c r="BM83" i="4"/>
  <c r="BK82" i="4"/>
  <c r="BL82" i="4"/>
  <c r="BM82" i="4"/>
  <c r="BK81" i="4"/>
  <c r="BL81" i="4"/>
  <c r="BM81" i="4"/>
  <c r="BK80" i="4"/>
  <c r="BL80" i="4"/>
  <c r="BM80" i="4"/>
  <c r="BK79" i="4"/>
  <c r="BL79" i="4"/>
  <c r="BM79" i="4"/>
  <c r="BK78" i="4"/>
  <c r="BL78" i="4"/>
  <c r="BM78" i="4"/>
  <c r="BK77" i="4"/>
  <c r="BL77" i="4"/>
  <c r="BM77" i="4"/>
  <c r="BK76" i="4"/>
  <c r="BL76" i="4"/>
  <c r="BM76" i="4"/>
  <c r="BK75" i="4"/>
  <c r="BL75" i="4"/>
  <c r="BM75" i="4"/>
  <c r="BK74" i="4"/>
  <c r="BL74" i="4"/>
  <c r="BM74" i="4"/>
  <c r="BK73" i="4"/>
  <c r="BL73" i="4"/>
  <c r="BM73" i="4"/>
  <c r="BK72" i="4"/>
  <c r="BL72" i="4"/>
  <c r="BM72" i="4"/>
  <c r="BK71" i="4"/>
  <c r="BL71" i="4"/>
  <c r="BM71" i="4"/>
  <c r="BK70" i="4"/>
  <c r="BL70" i="4"/>
  <c r="BM70" i="4"/>
  <c r="BK69" i="4"/>
  <c r="BL69" i="4"/>
  <c r="BM69" i="4"/>
  <c r="BK68" i="4"/>
  <c r="BL68" i="4"/>
  <c r="BM68" i="4"/>
  <c r="BK67" i="4"/>
  <c r="BL67" i="4"/>
  <c r="BM67" i="4"/>
  <c r="BK66" i="4"/>
  <c r="BL66" i="4"/>
  <c r="BM66" i="4"/>
  <c r="BK65" i="4"/>
  <c r="BL65" i="4"/>
  <c r="BM65" i="4"/>
  <c r="BK64" i="4"/>
  <c r="BL64" i="4"/>
  <c r="BM64" i="4"/>
  <c r="BK63" i="4"/>
  <c r="BL63" i="4"/>
  <c r="BM63" i="4"/>
  <c r="BK62" i="4"/>
  <c r="BL62" i="4"/>
  <c r="BM62" i="4"/>
  <c r="BK61" i="4"/>
  <c r="BL61" i="4"/>
  <c r="BM61" i="4"/>
  <c r="BK60" i="4"/>
  <c r="BL60" i="4"/>
  <c r="BM60" i="4"/>
  <c r="BK59" i="4"/>
  <c r="BL59" i="4"/>
  <c r="BM59" i="4"/>
  <c r="BK58" i="4"/>
  <c r="BL58" i="4"/>
  <c r="BM58" i="4"/>
  <c r="BK57" i="4"/>
  <c r="BL57" i="4"/>
  <c r="BM57" i="4"/>
  <c r="BK56" i="4"/>
  <c r="BL56" i="4"/>
  <c r="BM56" i="4"/>
  <c r="BK55" i="4"/>
  <c r="BL55" i="4"/>
  <c r="BM55" i="4"/>
  <c r="BK54" i="4"/>
  <c r="BL54" i="4"/>
  <c r="BM54" i="4"/>
  <c r="BK53" i="4"/>
  <c r="BL53" i="4"/>
  <c r="BM53" i="4"/>
  <c r="BK52" i="4"/>
  <c r="BL52" i="4"/>
  <c r="BM52" i="4"/>
  <c r="BK51" i="4"/>
  <c r="BL51" i="4"/>
  <c r="BM51" i="4"/>
  <c r="BK50" i="4"/>
  <c r="BL50" i="4"/>
  <c r="BM50" i="4"/>
  <c r="BK49" i="4"/>
  <c r="BL49" i="4"/>
  <c r="BM49" i="4"/>
  <c r="BK48" i="4"/>
  <c r="BL48" i="4"/>
  <c r="BM48" i="4"/>
  <c r="BK47" i="4"/>
  <c r="BL47" i="4"/>
  <c r="BM47" i="4"/>
  <c r="BK46" i="4"/>
  <c r="BL46" i="4"/>
  <c r="BM46" i="4"/>
  <c r="BK45" i="4"/>
  <c r="BL45" i="4"/>
  <c r="BM45" i="4"/>
  <c r="BK44" i="4"/>
  <c r="BL44" i="4"/>
  <c r="BM44" i="4"/>
  <c r="BK43" i="4"/>
  <c r="BL43" i="4"/>
  <c r="BM43" i="4"/>
  <c r="BK42" i="4"/>
  <c r="BL42" i="4"/>
  <c r="BM42" i="4"/>
  <c r="BK41" i="4"/>
  <c r="BL41" i="4"/>
  <c r="BM41" i="4"/>
  <c r="BK40" i="4"/>
  <c r="BL40" i="4"/>
  <c r="BM40" i="4"/>
  <c r="BK39" i="4"/>
  <c r="BL39" i="4"/>
  <c r="BM39" i="4"/>
  <c r="BK38" i="4"/>
  <c r="BL38" i="4"/>
  <c r="BM38" i="4"/>
  <c r="BK37" i="4"/>
  <c r="BL37" i="4"/>
  <c r="BM37" i="4"/>
  <c r="BK36" i="4"/>
  <c r="BL36" i="4"/>
  <c r="BM36" i="4"/>
  <c r="BK35" i="4"/>
  <c r="BL35" i="4"/>
  <c r="BM35" i="4"/>
  <c r="BK34" i="4"/>
  <c r="BL34" i="4"/>
  <c r="BM34" i="4"/>
  <c r="BK33" i="4"/>
  <c r="BL33" i="4"/>
  <c r="BM33" i="4"/>
  <c r="BK32" i="4"/>
  <c r="BL32" i="4"/>
  <c r="BM32" i="4"/>
  <c r="BK31" i="4"/>
  <c r="BL31" i="4"/>
  <c r="BM31" i="4"/>
  <c r="BK30" i="4"/>
  <c r="BL30" i="4"/>
  <c r="BM30" i="4"/>
  <c r="BK29" i="4"/>
  <c r="BL29" i="4"/>
  <c r="BM29" i="4"/>
  <c r="BK28" i="4"/>
  <c r="BL28" i="4"/>
  <c r="BM28" i="4"/>
  <c r="BK27" i="4"/>
  <c r="BL27" i="4"/>
  <c r="BM27" i="4"/>
  <c r="BK26" i="4"/>
  <c r="BL26" i="4"/>
  <c r="BM26" i="4"/>
  <c r="BK25" i="4"/>
  <c r="BL25" i="4"/>
  <c r="BM25" i="4"/>
  <c r="BK24" i="4"/>
  <c r="BL24" i="4"/>
  <c r="BM24" i="4"/>
  <c r="BK23" i="4"/>
  <c r="BL23" i="4"/>
  <c r="BM23" i="4"/>
  <c r="BK22" i="4"/>
  <c r="BL22" i="4"/>
  <c r="BM22" i="4"/>
  <c r="BK21" i="4"/>
  <c r="BL21" i="4"/>
  <c r="BM21" i="4"/>
  <c r="BK20" i="4"/>
  <c r="BL20" i="4"/>
  <c r="BM20" i="4"/>
  <c r="BK19" i="4"/>
  <c r="BL19" i="4"/>
  <c r="BM19" i="4"/>
  <c r="BK18" i="4"/>
  <c r="BL18" i="4"/>
  <c r="BM18" i="4"/>
  <c r="BK17" i="4"/>
  <c r="BL17" i="4"/>
  <c r="BM17" i="4"/>
  <c r="BK16" i="4"/>
  <c r="BL16" i="4"/>
  <c r="BM16" i="4"/>
  <c r="BK15" i="4"/>
  <c r="BL15" i="4"/>
  <c r="BM15" i="4"/>
  <c r="BK14" i="4"/>
  <c r="BL14" i="4"/>
  <c r="BM14" i="4"/>
  <c r="BM13" i="4"/>
  <c r="BK13" i="4"/>
  <c r="BL13" i="4"/>
  <c r="C4" i="4"/>
  <c r="C2" i="4"/>
  <c r="G327" i="4"/>
  <c r="G326" i="4"/>
  <c r="G325" i="4"/>
  <c r="G324" i="4"/>
  <c r="G323" i="4"/>
  <c r="G322" i="4"/>
  <c r="G321" i="4"/>
  <c r="G320" i="4"/>
  <c r="G319" i="4"/>
  <c r="G318" i="4"/>
  <c r="G317" i="4"/>
  <c r="G312" i="4"/>
  <c r="G311" i="4"/>
  <c r="G310" i="4"/>
  <c r="G309" i="4"/>
  <c r="G308" i="4"/>
  <c r="G307" i="4"/>
  <c r="G306" i="4"/>
  <c r="G305" i="4"/>
  <c r="G304" i="4"/>
  <c r="G303" i="4"/>
  <c r="G302" i="4"/>
  <c r="G301" i="4"/>
  <c r="G300" i="4"/>
  <c r="G299" i="4"/>
  <c r="G298" i="4"/>
  <c r="G297" i="4"/>
  <c r="G296" i="4"/>
  <c r="G295" i="4"/>
  <c r="G294" i="4"/>
  <c r="G293" i="4"/>
  <c r="G292" i="4"/>
  <c r="G291" i="4"/>
  <c r="G290" i="4"/>
  <c r="G289" i="4"/>
  <c r="G288" i="4"/>
  <c r="G287" i="4"/>
  <c r="G286" i="4"/>
  <c r="G285" i="4"/>
  <c r="G284" i="4"/>
  <c r="G283" i="4"/>
  <c r="G282" i="4"/>
  <c r="G281" i="4"/>
  <c r="G280" i="4"/>
  <c r="G279" i="4"/>
  <c r="G278" i="4"/>
  <c r="G277" i="4"/>
  <c r="G276" i="4"/>
  <c r="G275" i="4"/>
  <c r="G274" i="4"/>
  <c r="G273" i="4"/>
  <c r="G272" i="4"/>
  <c r="G271" i="4"/>
  <c r="G270" i="4"/>
  <c r="G269" i="4"/>
  <c r="G268" i="4"/>
  <c r="G267" i="4"/>
  <c r="G266" i="4"/>
  <c r="G265" i="4"/>
  <c r="G264" i="4"/>
  <c r="G263" i="4"/>
  <c r="G262" i="4"/>
  <c r="G261" i="4"/>
  <c r="G260" i="4"/>
  <c r="G259" i="4"/>
  <c r="G258" i="4"/>
  <c r="G257" i="4"/>
  <c r="G256" i="4"/>
  <c r="G255" i="4"/>
  <c r="G254" i="4"/>
  <c r="G253" i="4"/>
  <c r="G252" i="4"/>
  <c r="G251" i="4"/>
  <c r="G250" i="4"/>
  <c r="G249" i="4"/>
  <c r="G248" i="4"/>
  <c r="G247" i="4"/>
  <c r="G246" i="4"/>
  <c r="G245" i="4"/>
  <c r="G244" i="4"/>
  <c r="G243" i="4"/>
  <c r="G242" i="4"/>
  <c r="G241" i="4"/>
  <c r="G240" i="4"/>
  <c r="G239" i="4"/>
  <c r="G238" i="4"/>
  <c r="G237" i="4"/>
  <c r="G236" i="4"/>
  <c r="G235" i="4"/>
  <c r="G234" i="4"/>
  <c r="G233" i="4"/>
  <c r="G232" i="4"/>
  <c r="G231" i="4"/>
  <c r="G230" i="4"/>
  <c r="G229" i="4"/>
  <c r="G228" i="4"/>
  <c r="G227" i="4"/>
  <c r="G226" i="4"/>
  <c r="G225" i="4"/>
  <c r="G224" i="4"/>
  <c r="G223" i="4"/>
  <c r="G222" i="4"/>
  <c r="G221" i="4"/>
  <c r="G220" i="4"/>
  <c r="G219" i="4"/>
  <c r="G218" i="4"/>
  <c r="G217" i="4"/>
  <c r="G216" i="4"/>
  <c r="G215" i="4"/>
  <c r="G214" i="4"/>
  <c r="G213" i="4"/>
  <c r="G212" i="4"/>
  <c r="G211" i="4"/>
  <c r="G210" i="4"/>
  <c r="G209" i="4"/>
  <c r="G208" i="4"/>
  <c r="G207" i="4"/>
  <c r="G206" i="4"/>
  <c r="G205" i="4"/>
  <c r="G204" i="4"/>
  <c r="G203" i="4"/>
  <c r="G202" i="4"/>
  <c r="G201" i="4"/>
  <c r="G200" i="4"/>
  <c r="G199" i="4"/>
  <c r="G198" i="4"/>
  <c r="G197" i="4"/>
  <c r="G196" i="4"/>
  <c r="G195" i="4"/>
  <c r="G194" i="4"/>
  <c r="G193" i="4"/>
  <c r="G192" i="4"/>
  <c r="G191" i="4"/>
  <c r="G190" i="4"/>
  <c r="G189" i="4"/>
  <c r="G188" i="4"/>
  <c r="G187" i="4"/>
  <c r="G186" i="4"/>
  <c r="G185" i="4"/>
  <c r="G184" i="4"/>
  <c r="G183" i="4"/>
  <c r="G182" i="4"/>
  <c r="G181" i="4"/>
  <c r="G180" i="4"/>
  <c r="G179" i="4"/>
  <c r="G178" i="4"/>
  <c r="G177" i="4"/>
  <c r="G176" i="4"/>
  <c r="G175" i="4"/>
  <c r="G174" i="4"/>
  <c r="G173" i="4"/>
  <c r="G172" i="4"/>
  <c r="G171" i="4"/>
  <c r="G170" i="4"/>
  <c r="G169" i="4"/>
  <c r="G168" i="4"/>
  <c r="G167" i="4"/>
  <c r="G166" i="4"/>
  <c r="G165" i="4"/>
  <c r="G164" i="4"/>
  <c r="G163" i="4"/>
  <c r="G162" i="4"/>
  <c r="G161" i="4"/>
  <c r="G160" i="4"/>
  <c r="G159" i="4"/>
  <c r="G158" i="4"/>
  <c r="G157" i="4"/>
  <c r="G156" i="4"/>
  <c r="G155" i="4"/>
  <c r="G154" i="4"/>
  <c r="G153" i="4"/>
  <c r="G152" i="4"/>
  <c r="G151" i="4"/>
  <c r="G150" i="4"/>
  <c r="G149" i="4"/>
  <c r="G148" i="4"/>
  <c r="G147" i="4"/>
  <c r="G146" i="4"/>
  <c r="G145" i="4"/>
  <c r="G144" i="4"/>
  <c r="G143" i="4"/>
  <c r="G142" i="4"/>
  <c r="G141" i="4"/>
  <c r="G140" i="4"/>
  <c r="G139" i="4"/>
  <c r="G138" i="4"/>
  <c r="G137" i="4"/>
  <c r="G136" i="4"/>
  <c r="G135" i="4"/>
  <c r="G134" i="4"/>
  <c r="G133" i="4"/>
  <c r="G132" i="4"/>
  <c r="G131" i="4"/>
  <c r="G130" i="4"/>
  <c r="G129" i="4"/>
  <c r="G128" i="4"/>
  <c r="G127" i="4"/>
  <c r="G126" i="4"/>
  <c r="G125" i="4"/>
  <c r="G124" i="4"/>
  <c r="G123" i="4"/>
  <c r="G122" i="4"/>
  <c r="G121" i="4"/>
  <c r="G120" i="4"/>
  <c r="G119" i="4"/>
  <c r="G118" i="4"/>
  <c r="G117" i="4"/>
  <c r="G116" i="4"/>
  <c r="G115" i="4"/>
  <c r="G114" i="4"/>
  <c r="G113" i="4"/>
  <c r="G112" i="4"/>
  <c r="G111" i="4"/>
  <c r="G110" i="4"/>
  <c r="G109" i="4"/>
  <c r="G108" i="4"/>
  <c r="G107" i="4"/>
  <c r="G106" i="4"/>
  <c r="G105" i="4"/>
  <c r="G104" i="4"/>
  <c r="G103" i="4"/>
  <c r="G102" i="4"/>
  <c r="G101" i="4"/>
  <c r="G100" i="4"/>
  <c r="G99" i="4"/>
  <c r="G98" i="4"/>
  <c r="G97" i="4"/>
  <c r="G96" i="4"/>
  <c r="G95" i="4"/>
  <c r="G94" i="4"/>
  <c r="G93" i="4"/>
  <c r="G92" i="4"/>
  <c r="G91" i="4"/>
  <c r="G90" i="4"/>
  <c r="G89" i="4"/>
  <c r="G88" i="4"/>
  <c r="G87" i="4"/>
  <c r="G86" i="4"/>
  <c r="G85" i="4"/>
  <c r="G84" i="4"/>
  <c r="G83" i="4"/>
  <c r="G82" i="4"/>
  <c r="G81" i="4"/>
  <c r="G80" i="4"/>
  <c r="G79" i="4"/>
  <c r="G78" i="4"/>
  <c r="G77" i="4"/>
  <c r="G76" i="4"/>
  <c r="G75" i="4"/>
  <c r="G74" i="4"/>
  <c r="G73" i="4"/>
  <c r="G72" i="4"/>
  <c r="G71" i="4"/>
  <c r="G70" i="4"/>
  <c r="G69" i="4"/>
  <c r="G68" i="4"/>
  <c r="G67" i="4"/>
  <c r="G66" i="4"/>
  <c r="G65" i="4"/>
  <c r="G64" i="4"/>
  <c r="G63" i="4"/>
  <c r="G62" i="4"/>
  <c r="G61" i="4"/>
  <c r="G60" i="4"/>
  <c r="G59" i="4"/>
  <c r="G58" i="4"/>
  <c r="G57" i="4"/>
  <c r="G56" i="4"/>
  <c r="G55" i="4"/>
  <c r="G54" i="4"/>
  <c r="G53" i="4"/>
  <c r="G52" i="4"/>
  <c r="G51" i="4"/>
  <c r="G50" i="4"/>
  <c r="G49" i="4"/>
  <c r="G48" i="4"/>
  <c r="G47" i="4"/>
  <c r="G46" i="4"/>
  <c r="G45" i="4"/>
  <c r="G44" i="4"/>
  <c r="G43" i="4"/>
  <c r="G42" i="4"/>
  <c r="G41" i="4"/>
  <c r="G40" i="4"/>
  <c r="G39" i="4"/>
  <c r="G38" i="4"/>
  <c r="G37" i="4"/>
  <c r="G36" i="4"/>
  <c r="G35" i="4"/>
  <c r="G34" i="4"/>
  <c r="G33" i="4"/>
  <c r="G32" i="4"/>
  <c r="G31" i="4"/>
  <c r="G30" i="4"/>
  <c r="G29" i="4"/>
  <c r="G28" i="4"/>
  <c r="G27" i="4"/>
  <c r="G26" i="4"/>
  <c r="G25" i="4"/>
  <c r="G24" i="4"/>
  <c r="G23" i="4"/>
  <c r="G22" i="4"/>
  <c r="G21" i="4"/>
  <c r="G20" i="4"/>
  <c r="G19" i="4"/>
  <c r="G18" i="4"/>
  <c r="G17" i="4"/>
  <c r="G16" i="4"/>
  <c r="G15" i="4"/>
  <c r="G14" i="4"/>
  <c r="G34" i="11"/>
  <c r="F34" i="11" s="1"/>
  <c r="BH329" i="4"/>
  <c r="BE329" i="4"/>
  <c r="BB329" i="4"/>
  <c r="AZ329" i="4"/>
  <c r="AY329" i="4"/>
  <c r="AX329" i="4"/>
  <c r="AW329" i="4"/>
  <c r="AV329" i="4"/>
  <c r="AT329" i="4"/>
  <c r="AS329" i="4"/>
  <c r="AR329" i="4"/>
  <c r="AP329" i="4"/>
  <c r="AO329" i="4"/>
  <c r="AN329" i="4"/>
  <c r="AM329" i="4"/>
  <c r="AL329" i="4"/>
  <c r="AK329" i="4"/>
  <c r="AJ329" i="4"/>
  <c r="AI329" i="4"/>
  <c r="AH329" i="4"/>
  <c r="AF329" i="4"/>
  <c r="AE329" i="4"/>
  <c r="AD329" i="4"/>
  <c r="AB329" i="4"/>
  <c r="AA329" i="4"/>
  <c r="Z329" i="4"/>
  <c r="Y329" i="4"/>
  <c r="X329" i="4"/>
  <c r="W329" i="4"/>
  <c r="T329" i="4"/>
  <c r="R329" i="4"/>
  <c r="Q329" i="4"/>
  <c r="P329" i="4"/>
  <c r="O329" i="4"/>
  <c r="N329" i="4"/>
  <c r="M329" i="4"/>
  <c r="L329" i="4"/>
  <c r="K329" i="4"/>
  <c r="J329" i="4"/>
  <c r="H329" i="4"/>
  <c r="BI327" i="4"/>
  <c r="BG327" i="4"/>
  <c r="BF327" i="4"/>
  <c r="BD327" i="4"/>
  <c r="BC327" i="4"/>
  <c r="BA327" i="4"/>
  <c r="AU327" i="4"/>
  <c r="AQ327" i="4"/>
  <c r="AG327" i="4"/>
  <c r="AC327" i="4" s="1"/>
  <c r="V327" i="4"/>
  <c r="U327" i="4"/>
  <c r="S327" i="4"/>
  <c r="I327" i="4"/>
  <c r="BI326" i="4"/>
  <c r="BG326" i="4"/>
  <c r="BF326" i="4"/>
  <c r="BD326" i="4"/>
  <c r="BC326" i="4"/>
  <c r="BA326" i="4"/>
  <c r="AU326" i="4"/>
  <c r="AQ326" i="4"/>
  <c r="AG326" i="4"/>
  <c r="AC326" i="4" s="1"/>
  <c r="V326" i="4"/>
  <c r="U326" i="4"/>
  <c r="S326" i="4"/>
  <c r="I326" i="4"/>
  <c r="BI325" i="4"/>
  <c r="BG325" i="4"/>
  <c r="BF325" i="4"/>
  <c r="BD325" i="4"/>
  <c r="BC325" i="4"/>
  <c r="BA325" i="4"/>
  <c r="AU325" i="4"/>
  <c r="AQ325" i="4"/>
  <c r="AG325" i="4"/>
  <c r="AC325" i="4" s="1"/>
  <c r="V325" i="4"/>
  <c r="U325" i="4"/>
  <c r="S325" i="4"/>
  <c r="I325" i="4"/>
  <c r="BI324" i="4"/>
  <c r="BG324" i="4"/>
  <c r="BF324" i="4"/>
  <c r="BD324" i="4"/>
  <c r="BC324" i="4"/>
  <c r="BA324" i="4"/>
  <c r="AU324" i="4"/>
  <c r="AQ324" i="4"/>
  <c r="AG324" i="4"/>
  <c r="AC324" i="4" s="1"/>
  <c r="V324" i="4"/>
  <c r="U324" i="4"/>
  <c r="S324" i="4"/>
  <c r="I324" i="4"/>
  <c r="BI323" i="4"/>
  <c r="BG323" i="4"/>
  <c r="BF323" i="4"/>
  <c r="BD323" i="4"/>
  <c r="BC323" i="4"/>
  <c r="BA323" i="4"/>
  <c r="AU323" i="4"/>
  <c r="AQ323" i="4"/>
  <c r="AG323" i="4"/>
  <c r="AC323" i="4" s="1"/>
  <c r="V323" i="4"/>
  <c r="U323" i="4"/>
  <c r="S323" i="4"/>
  <c r="I323" i="4"/>
  <c r="BI322" i="4"/>
  <c r="BG322" i="4"/>
  <c r="BF322" i="4"/>
  <c r="BD322" i="4"/>
  <c r="BC322" i="4"/>
  <c r="BA322" i="4"/>
  <c r="AU322" i="4"/>
  <c r="AQ322" i="4"/>
  <c r="AG322" i="4"/>
  <c r="AC322" i="4" s="1"/>
  <c r="V322" i="4"/>
  <c r="U322" i="4"/>
  <c r="S322" i="4"/>
  <c r="I322" i="4"/>
  <c r="BI321" i="4"/>
  <c r="BG321" i="4"/>
  <c r="BF321" i="4"/>
  <c r="BD321" i="4"/>
  <c r="BC321" i="4"/>
  <c r="BA321" i="4"/>
  <c r="AU321" i="4"/>
  <c r="AQ321" i="4"/>
  <c r="AG321" i="4"/>
  <c r="AC321" i="4" s="1"/>
  <c r="V321" i="4"/>
  <c r="U321" i="4"/>
  <c r="S321" i="4"/>
  <c r="I321" i="4"/>
  <c r="BI320" i="4"/>
  <c r="BG320" i="4"/>
  <c r="BF320" i="4"/>
  <c r="BD320" i="4"/>
  <c r="BC320" i="4"/>
  <c r="BA320" i="4"/>
  <c r="AU320" i="4"/>
  <c r="AQ320" i="4"/>
  <c r="AG320" i="4"/>
  <c r="AC320" i="4" s="1"/>
  <c r="V320" i="4"/>
  <c r="U320" i="4"/>
  <c r="S320" i="4"/>
  <c r="I320" i="4"/>
  <c r="BI319" i="4"/>
  <c r="BG319" i="4"/>
  <c r="BF319" i="4"/>
  <c r="BD319" i="4"/>
  <c r="BC319" i="4"/>
  <c r="BA319" i="4"/>
  <c r="AU319" i="4"/>
  <c r="AQ319" i="4"/>
  <c r="AG319" i="4"/>
  <c r="AC319" i="4" s="1"/>
  <c r="V319" i="4"/>
  <c r="U319" i="4"/>
  <c r="S319" i="4"/>
  <c r="I319" i="4"/>
  <c r="BI318" i="4"/>
  <c r="BG318" i="4"/>
  <c r="BF318" i="4"/>
  <c r="BD318" i="4"/>
  <c r="BC318" i="4"/>
  <c r="BA318" i="4"/>
  <c r="AU318" i="4"/>
  <c r="AQ318" i="4"/>
  <c r="AG318" i="4"/>
  <c r="AC318" i="4" s="1"/>
  <c r="V318" i="4"/>
  <c r="U318" i="4"/>
  <c r="S318" i="4"/>
  <c r="I318" i="4"/>
  <c r="BI317" i="4"/>
  <c r="BG317" i="4"/>
  <c r="BF317" i="4"/>
  <c r="BD317" i="4"/>
  <c r="BC317" i="4"/>
  <c r="BA317" i="4"/>
  <c r="AU317" i="4"/>
  <c r="AQ317" i="4"/>
  <c r="AG317" i="4"/>
  <c r="AC317" i="4" s="1"/>
  <c r="V317" i="4"/>
  <c r="U317" i="4"/>
  <c r="S317" i="4"/>
  <c r="I317" i="4"/>
  <c r="BH314" i="4"/>
  <c r="BE314" i="4"/>
  <c r="BB314" i="4"/>
  <c r="AZ314" i="4"/>
  <c r="AY314" i="4"/>
  <c r="AX314" i="4"/>
  <c r="AW314" i="4"/>
  <c r="AV314" i="4"/>
  <c r="AT314" i="4"/>
  <c r="AS314" i="4"/>
  <c r="AR314" i="4"/>
  <c r="AP314" i="4"/>
  <c r="AO314" i="4"/>
  <c r="AN314" i="4"/>
  <c r="AM314" i="4"/>
  <c r="AL314" i="4"/>
  <c r="AK314" i="4"/>
  <c r="AJ314" i="4"/>
  <c r="AI314" i="4"/>
  <c r="AH314" i="4"/>
  <c r="AF314" i="4"/>
  <c r="AE314" i="4"/>
  <c r="AD314" i="4"/>
  <c r="AB314" i="4"/>
  <c r="AA314" i="4"/>
  <c r="Z314" i="4"/>
  <c r="Y314" i="4"/>
  <c r="X314" i="4"/>
  <c r="W314" i="4"/>
  <c r="T314" i="4"/>
  <c r="J314" i="4"/>
  <c r="R314" i="4"/>
  <c r="Q314" i="4"/>
  <c r="P314" i="4"/>
  <c r="O314" i="4"/>
  <c r="N314" i="4"/>
  <c r="M314" i="4"/>
  <c r="L314" i="4"/>
  <c r="K314" i="4"/>
  <c r="H314" i="4"/>
  <c r="BI312" i="4"/>
  <c r="BG312" i="4"/>
  <c r="BF312" i="4"/>
  <c r="BD312" i="4"/>
  <c r="BC312" i="4"/>
  <c r="BA312" i="4"/>
  <c r="AU312" i="4"/>
  <c r="AQ312" i="4"/>
  <c r="AG312" i="4"/>
  <c r="AC312" i="4" s="1"/>
  <c r="V312" i="4"/>
  <c r="U312" i="4"/>
  <c r="S312" i="4"/>
  <c r="I312" i="4"/>
  <c r="BI311" i="4"/>
  <c r="BG311" i="4" s="1"/>
  <c r="BF311" i="4"/>
  <c r="BD311" i="4"/>
  <c r="BC311" i="4"/>
  <c r="BA311" i="4"/>
  <c r="AU311" i="4"/>
  <c r="AQ311" i="4"/>
  <c r="AG311" i="4"/>
  <c r="AC311" i="4" s="1"/>
  <c r="V311" i="4"/>
  <c r="U311" i="4"/>
  <c r="S311" i="4"/>
  <c r="I311" i="4"/>
  <c r="BI310" i="4"/>
  <c r="BG310" i="4"/>
  <c r="BF310" i="4"/>
  <c r="BD310" i="4"/>
  <c r="BC310" i="4"/>
  <c r="BA310" i="4"/>
  <c r="AU310" i="4"/>
  <c r="AQ310" i="4"/>
  <c r="AG310" i="4"/>
  <c r="AC310" i="4" s="1"/>
  <c r="V310" i="4"/>
  <c r="U310" i="4"/>
  <c r="S310" i="4"/>
  <c r="I310" i="4"/>
  <c r="BI309" i="4"/>
  <c r="BG309" i="4"/>
  <c r="BF309" i="4"/>
  <c r="BD309" i="4"/>
  <c r="BC309" i="4"/>
  <c r="BA309" i="4"/>
  <c r="AU309" i="4"/>
  <c r="AQ309" i="4"/>
  <c r="AG309" i="4"/>
  <c r="AC309" i="4" s="1"/>
  <c r="V309" i="4"/>
  <c r="U309" i="4"/>
  <c r="S309" i="4"/>
  <c r="I309" i="4"/>
  <c r="BI308" i="4"/>
  <c r="BG308" i="4"/>
  <c r="BF308" i="4"/>
  <c r="BD308" i="4"/>
  <c r="BC308" i="4"/>
  <c r="BA308" i="4"/>
  <c r="AU308" i="4"/>
  <c r="AQ308" i="4"/>
  <c r="AG308" i="4"/>
  <c r="AC308" i="4" s="1"/>
  <c r="V308" i="4"/>
  <c r="U308" i="4"/>
  <c r="S308" i="4"/>
  <c r="I308" i="4"/>
  <c r="BI307" i="4"/>
  <c r="BG307" i="4"/>
  <c r="BF307" i="4"/>
  <c r="BD307" i="4"/>
  <c r="BC307" i="4"/>
  <c r="BA307" i="4"/>
  <c r="AU307" i="4"/>
  <c r="AQ307" i="4"/>
  <c r="AG307" i="4"/>
  <c r="AC307" i="4" s="1"/>
  <c r="V307" i="4"/>
  <c r="U307" i="4"/>
  <c r="S307" i="4"/>
  <c r="I307" i="4"/>
  <c r="BI306" i="4"/>
  <c r="BG306" i="4"/>
  <c r="BF306" i="4"/>
  <c r="BD306" i="4"/>
  <c r="BC306" i="4"/>
  <c r="BA306" i="4"/>
  <c r="AU306" i="4"/>
  <c r="AQ306" i="4"/>
  <c r="AG306" i="4"/>
  <c r="AC306" i="4" s="1"/>
  <c r="V306" i="4"/>
  <c r="U306" i="4"/>
  <c r="S306" i="4"/>
  <c r="I306" i="4"/>
  <c r="BI305" i="4"/>
  <c r="BG305" i="4"/>
  <c r="BF305" i="4"/>
  <c r="BD305" i="4"/>
  <c r="BC305" i="4"/>
  <c r="BA305" i="4"/>
  <c r="AU305" i="4"/>
  <c r="AQ305" i="4"/>
  <c r="AG305" i="4"/>
  <c r="AC305" i="4" s="1"/>
  <c r="V305" i="4"/>
  <c r="U305" i="4"/>
  <c r="S305" i="4"/>
  <c r="I305" i="4"/>
  <c r="BI304" i="4"/>
  <c r="BG304" i="4"/>
  <c r="BF304" i="4"/>
  <c r="BD304" i="4"/>
  <c r="BC304" i="4"/>
  <c r="BA304" i="4"/>
  <c r="AU304" i="4"/>
  <c r="AQ304" i="4"/>
  <c r="AG304" i="4"/>
  <c r="AC304" i="4" s="1"/>
  <c r="V304" i="4"/>
  <c r="U304" i="4"/>
  <c r="S304" i="4"/>
  <c r="I304" i="4"/>
  <c r="BI303" i="4"/>
  <c r="BG303" i="4"/>
  <c r="BF303" i="4"/>
  <c r="BD303" i="4"/>
  <c r="BC303" i="4"/>
  <c r="BA303" i="4"/>
  <c r="AU303" i="4"/>
  <c r="AQ303" i="4"/>
  <c r="AG303" i="4"/>
  <c r="AC303" i="4" s="1"/>
  <c r="V303" i="4"/>
  <c r="U303" i="4"/>
  <c r="S303" i="4"/>
  <c r="I303" i="4"/>
  <c r="BI302" i="4"/>
  <c r="BG302" i="4"/>
  <c r="BF302" i="4"/>
  <c r="BD302" i="4"/>
  <c r="BC302" i="4"/>
  <c r="BA302" i="4"/>
  <c r="AU302" i="4"/>
  <c r="AQ302" i="4"/>
  <c r="AG302" i="4"/>
  <c r="AC302" i="4" s="1"/>
  <c r="V302" i="4"/>
  <c r="U302" i="4"/>
  <c r="S302" i="4"/>
  <c r="I302" i="4"/>
  <c r="BI301" i="4"/>
  <c r="BG301" i="4"/>
  <c r="BF301" i="4"/>
  <c r="BD301" i="4"/>
  <c r="BC301" i="4"/>
  <c r="BA301" i="4"/>
  <c r="AU301" i="4"/>
  <c r="AQ301" i="4"/>
  <c r="AG301" i="4"/>
  <c r="AC301" i="4" s="1"/>
  <c r="V301" i="4"/>
  <c r="U301" i="4"/>
  <c r="S301" i="4"/>
  <c r="I301" i="4"/>
  <c r="BI300" i="4"/>
  <c r="BG300" i="4"/>
  <c r="BF300" i="4"/>
  <c r="BD300" i="4"/>
  <c r="BC300" i="4"/>
  <c r="BA300" i="4"/>
  <c r="AU300" i="4"/>
  <c r="AQ300" i="4"/>
  <c r="AG300" i="4"/>
  <c r="AC300" i="4" s="1"/>
  <c r="V300" i="4"/>
  <c r="U300" i="4"/>
  <c r="S300" i="4"/>
  <c r="I300" i="4"/>
  <c r="BI299" i="4"/>
  <c r="BG299" i="4"/>
  <c r="BF299" i="4"/>
  <c r="BD299" i="4"/>
  <c r="BC299" i="4"/>
  <c r="BA299" i="4"/>
  <c r="AU299" i="4"/>
  <c r="AQ299" i="4"/>
  <c r="AG299" i="4"/>
  <c r="AC299" i="4" s="1"/>
  <c r="V299" i="4"/>
  <c r="U299" i="4"/>
  <c r="S299" i="4"/>
  <c r="I299" i="4"/>
  <c r="BI298" i="4"/>
  <c r="BG298" i="4"/>
  <c r="BF298" i="4"/>
  <c r="BD298" i="4"/>
  <c r="BC298" i="4"/>
  <c r="BA298" i="4"/>
  <c r="AU298" i="4"/>
  <c r="AQ298" i="4"/>
  <c r="AG298" i="4"/>
  <c r="AC298" i="4" s="1"/>
  <c r="V298" i="4"/>
  <c r="U298" i="4"/>
  <c r="S298" i="4"/>
  <c r="I298" i="4"/>
  <c r="BI297" i="4"/>
  <c r="BG297" i="4"/>
  <c r="BF297" i="4"/>
  <c r="BD297" i="4"/>
  <c r="BC297" i="4"/>
  <c r="BA297" i="4"/>
  <c r="AU297" i="4"/>
  <c r="AQ297" i="4"/>
  <c r="AG297" i="4"/>
  <c r="AC297" i="4" s="1"/>
  <c r="V297" i="4"/>
  <c r="U297" i="4"/>
  <c r="S297" i="4"/>
  <c r="I297" i="4"/>
  <c r="BI296" i="4"/>
  <c r="BG296" i="4"/>
  <c r="BF296" i="4"/>
  <c r="BD296" i="4"/>
  <c r="BC296" i="4"/>
  <c r="BA296" i="4"/>
  <c r="AU296" i="4"/>
  <c r="AQ296" i="4"/>
  <c r="AG296" i="4"/>
  <c r="AC296" i="4" s="1"/>
  <c r="V296" i="4"/>
  <c r="U296" i="4"/>
  <c r="S296" i="4"/>
  <c r="I296" i="4"/>
  <c r="BI295" i="4"/>
  <c r="BG295" i="4"/>
  <c r="BF295" i="4"/>
  <c r="BD295" i="4"/>
  <c r="BC295" i="4"/>
  <c r="BA295" i="4"/>
  <c r="AU295" i="4"/>
  <c r="AQ295" i="4"/>
  <c r="AG295" i="4"/>
  <c r="AC295" i="4" s="1"/>
  <c r="V295" i="4"/>
  <c r="U295" i="4"/>
  <c r="S295" i="4"/>
  <c r="I295" i="4"/>
  <c r="BI294" i="4"/>
  <c r="BG294" i="4"/>
  <c r="BF294" i="4"/>
  <c r="BD294" i="4"/>
  <c r="BC294" i="4"/>
  <c r="BA294" i="4"/>
  <c r="AU294" i="4"/>
  <c r="AQ294" i="4"/>
  <c r="AG294" i="4"/>
  <c r="AC294" i="4" s="1"/>
  <c r="V294" i="4"/>
  <c r="U294" i="4"/>
  <c r="S294" i="4"/>
  <c r="I294" i="4"/>
  <c r="BI293" i="4"/>
  <c r="BG293" i="4"/>
  <c r="BF293" i="4"/>
  <c r="BD293" i="4"/>
  <c r="BC293" i="4"/>
  <c r="BA293" i="4"/>
  <c r="AU293" i="4"/>
  <c r="AQ293" i="4"/>
  <c r="AG293" i="4"/>
  <c r="AC293" i="4" s="1"/>
  <c r="V293" i="4"/>
  <c r="U293" i="4"/>
  <c r="S293" i="4"/>
  <c r="I293" i="4"/>
  <c r="BI292" i="4"/>
  <c r="BG292" i="4"/>
  <c r="BF292" i="4"/>
  <c r="BD292" i="4"/>
  <c r="BC292" i="4"/>
  <c r="BA292" i="4"/>
  <c r="AU292" i="4"/>
  <c r="AQ292" i="4"/>
  <c r="AG292" i="4"/>
  <c r="AC292" i="4" s="1"/>
  <c r="V292" i="4"/>
  <c r="U292" i="4"/>
  <c r="S292" i="4"/>
  <c r="I292" i="4"/>
  <c r="BI291" i="4"/>
  <c r="BG291" i="4"/>
  <c r="BF291" i="4"/>
  <c r="BD291" i="4"/>
  <c r="BC291" i="4"/>
  <c r="BA291" i="4"/>
  <c r="AU291" i="4"/>
  <c r="AQ291" i="4"/>
  <c r="AG291" i="4"/>
  <c r="AC291" i="4" s="1"/>
  <c r="V291" i="4"/>
  <c r="U291" i="4"/>
  <c r="S291" i="4"/>
  <c r="I291" i="4"/>
  <c r="BI290" i="4"/>
  <c r="BG290" i="4"/>
  <c r="BF290" i="4"/>
  <c r="BD290" i="4"/>
  <c r="BC290" i="4"/>
  <c r="BA290" i="4"/>
  <c r="AU290" i="4"/>
  <c r="AQ290" i="4"/>
  <c r="AG290" i="4"/>
  <c r="AC290" i="4" s="1"/>
  <c r="V290" i="4"/>
  <c r="U290" i="4"/>
  <c r="S290" i="4"/>
  <c r="I290" i="4"/>
  <c r="BI289" i="4"/>
  <c r="BG289" i="4"/>
  <c r="BF289" i="4"/>
  <c r="BD289" i="4"/>
  <c r="BC289" i="4"/>
  <c r="BA289" i="4"/>
  <c r="AU289" i="4"/>
  <c r="AQ289" i="4"/>
  <c r="AG289" i="4"/>
  <c r="AC289" i="4" s="1"/>
  <c r="V289" i="4"/>
  <c r="U289" i="4"/>
  <c r="S289" i="4"/>
  <c r="I289" i="4"/>
  <c r="BI288" i="4"/>
  <c r="BG288" i="4"/>
  <c r="BF288" i="4"/>
  <c r="BD288" i="4"/>
  <c r="BC288" i="4"/>
  <c r="BA288" i="4"/>
  <c r="AU288" i="4"/>
  <c r="AQ288" i="4"/>
  <c r="AG288" i="4"/>
  <c r="AC288" i="4" s="1"/>
  <c r="V288" i="4"/>
  <c r="U288" i="4"/>
  <c r="S288" i="4"/>
  <c r="I288" i="4"/>
  <c r="BI287" i="4"/>
  <c r="BG287" i="4"/>
  <c r="BF287" i="4"/>
  <c r="BD287" i="4"/>
  <c r="BC287" i="4"/>
  <c r="BA287" i="4"/>
  <c r="AU287" i="4"/>
  <c r="AQ287" i="4"/>
  <c r="AG287" i="4"/>
  <c r="AC287" i="4" s="1"/>
  <c r="V287" i="4"/>
  <c r="U287" i="4"/>
  <c r="S287" i="4"/>
  <c r="I287" i="4"/>
  <c r="BI286" i="4"/>
  <c r="BG286" i="4"/>
  <c r="BF286" i="4"/>
  <c r="BD286" i="4"/>
  <c r="BC286" i="4"/>
  <c r="BA286" i="4"/>
  <c r="AU286" i="4"/>
  <c r="AQ286" i="4"/>
  <c r="AG286" i="4"/>
  <c r="AC286" i="4" s="1"/>
  <c r="V286" i="4"/>
  <c r="U286" i="4"/>
  <c r="S286" i="4"/>
  <c r="I286" i="4"/>
  <c r="BI285" i="4"/>
  <c r="BG285" i="4"/>
  <c r="BF285" i="4"/>
  <c r="BD285" i="4"/>
  <c r="BC285" i="4"/>
  <c r="BA285" i="4"/>
  <c r="AU285" i="4"/>
  <c r="AQ285" i="4"/>
  <c r="AG285" i="4"/>
  <c r="AC285" i="4" s="1"/>
  <c r="V285" i="4"/>
  <c r="U285" i="4"/>
  <c r="S285" i="4"/>
  <c r="I285" i="4"/>
  <c r="BI284" i="4"/>
  <c r="BG284" i="4"/>
  <c r="BF284" i="4"/>
  <c r="BD284" i="4"/>
  <c r="BC284" i="4"/>
  <c r="BA284" i="4"/>
  <c r="AU284" i="4"/>
  <c r="AQ284" i="4"/>
  <c r="AG284" i="4"/>
  <c r="AC284" i="4" s="1"/>
  <c r="V284" i="4"/>
  <c r="U284" i="4"/>
  <c r="S284" i="4"/>
  <c r="I284" i="4"/>
  <c r="BI283" i="4"/>
  <c r="BG283" i="4"/>
  <c r="BF283" i="4"/>
  <c r="BD283" i="4"/>
  <c r="BC283" i="4"/>
  <c r="BA283" i="4"/>
  <c r="AU283" i="4"/>
  <c r="AQ283" i="4"/>
  <c r="AG283" i="4"/>
  <c r="AC283" i="4" s="1"/>
  <c r="V283" i="4"/>
  <c r="U283" i="4"/>
  <c r="S283" i="4"/>
  <c r="I283" i="4"/>
  <c r="BI282" i="4"/>
  <c r="BG282" i="4"/>
  <c r="BF282" i="4"/>
  <c r="BD282" i="4"/>
  <c r="BC282" i="4"/>
  <c r="BA282" i="4"/>
  <c r="AU282" i="4"/>
  <c r="AQ282" i="4"/>
  <c r="AG282" i="4"/>
  <c r="AC282" i="4" s="1"/>
  <c r="V282" i="4"/>
  <c r="U282" i="4"/>
  <c r="S282" i="4"/>
  <c r="I282" i="4"/>
  <c r="BI281" i="4"/>
  <c r="BG281" i="4"/>
  <c r="BF281" i="4"/>
  <c r="BD281" i="4"/>
  <c r="BC281" i="4"/>
  <c r="BA281" i="4"/>
  <c r="AU281" i="4"/>
  <c r="AQ281" i="4"/>
  <c r="AG281" i="4"/>
  <c r="AC281" i="4" s="1"/>
  <c r="V281" i="4"/>
  <c r="U281" i="4"/>
  <c r="S281" i="4"/>
  <c r="I281" i="4"/>
  <c r="BI280" i="4"/>
  <c r="BG280" i="4"/>
  <c r="BF280" i="4"/>
  <c r="BD280" i="4"/>
  <c r="BC280" i="4"/>
  <c r="BA280" i="4"/>
  <c r="AU280" i="4"/>
  <c r="AQ280" i="4"/>
  <c r="AG280" i="4"/>
  <c r="AC280" i="4" s="1"/>
  <c r="V280" i="4"/>
  <c r="U280" i="4"/>
  <c r="S280" i="4"/>
  <c r="I280" i="4"/>
  <c r="BI279" i="4"/>
  <c r="BG279" i="4"/>
  <c r="BF279" i="4"/>
  <c r="BD279" i="4"/>
  <c r="BC279" i="4"/>
  <c r="BA279" i="4"/>
  <c r="AU279" i="4"/>
  <c r="AQ279" i="4"/>
  <c r="AG279" i="4"/>
  <c r="AC279" i="4" s="1"/>
  <c r="V279" i="4"/>
  <c r="U279" i="4"/>
  <c r="S279" i="4"/>
  <c r="I279" i="4"/>
  <c r="BI278" i="4"/>
  <c r="BG278" i="4"/>
  <c r="BF278" i="4"/>
  <c r="BD278" i="4"/>
  <c r="BC278" i="4"/>
  <c r="BA278" i="4"/>
  <c r="AU278" i="4"/>
  <c r="AQ278" i="4"/>
  <c r="AG278" i="4"/>
  <c r="AC278" i="4" s="1"/>
  <c r="V278" i="4"/>
  <c r="U278" i="4"/>
  <c r="S278" i="4"/>
  <c r="I278" i="4"/>
  <c r="BI277" i="4"/>
  <c r="BG277" i="4"/>
  <c r="BF277" i="4"/>
  <c r="BD277" i="4"/>
  <c r="BC277" i="4"/>
  <c r="BA277" i="4"/>
  <c r="AU277" i="4"/>
  <c r="AQ277" i="4"/>
  <c r="AG277" i="4"/>
  <c r="AC277" i="4" s="1"/>
  <c r="V277" i="4"/>
  <c r="U277" i="4"/>
  <c r="S277" i="4"/>
  <c r="I277" i="4"/>
  <c r="BI276" i="4"/>
  <c r="BG276" i="4"/>
  <c r="BF276" i="4"/>
  <c r="BD276" i="4"/>
  <c r="BC276" i="4"/>
  <c r="BA276" i="4"/>
  <c r="AU276" i="4"/>
  <c r="AQ276" i="4"/>
  <c r="AG276" i="4"/>
  <c r="AC276" i="4" s="1"/>
  <c r="V276" i="4"/>
  <c r="U276" i="4"/>
  <c r="S276" i="4"/>
  <c r="I276" i="4"/>
  <c r="BI275" i="4"/>
  <c r="BG275" i="4"/>
  <c r="BF275" i="4"/>
  <c r="BD275" i="4"/>
  <c r="BC275" i="4"/>
  <c r="BA275" i="4"/>
  <c r="AU275" i="4"/>
  <c r="AQ275" i="4"/>
  <c r="AG275" i="4"/>
  <c r="AC275" i="4" s="1"/>
  <c r="V275" i="4"/>
  <c r="U275" i="4"/>
  <c r="S275" i="4"/>
  <c r="I275" i="4"/>
  <c r="BI274" i="4"/>
  <c r="BG274" i="4"/>
  <c r="BF274" i="4"/>
  <c r="BD274" i="4"/>
  <c r="BC274" i="4"/>
  <c r="BA274" i="4"/>
  <c r="AU274" i="4"/>
  <c r="AQ274" i="4"/>
  <c r="AG274" i="4"/>
  <c r="AC274" i="4" s="1"/>
  <c r="V274" i="4"/>
  <c r="U274" i="4"/>
  <c r="S274" i="4"/>
  <c r="I274" i="4"/>
  <c r="BI273" i="4"/>
  <c r="BG273" i="4"/>
  <c r="BF273" i="4"/>
  <c r="BD273" i="4"/>
  <c r="BC273" i="4"/>
  <c r="BA273" i="4"/>
  <c r="AU273" i="4"/>
  <c r="AQ273" i="4"/>
  <c r="AG273" i="4"/>
  <c r="AC273" i="4" s="1"/>
  <c r="V273" i="4"/>
  <c r="U273" i="4"/>
  <c r="S273" i="4"/>
  <c r="I273" i="4"/>
  <c r="BI272" i="4"/>
  <c r="BG272" i="4"/>
  <c r="BF272" i="4"/>
  <c r="BD272" i="4"/>
  <c r="BC272" i="4"/>
  <c r="BA272" i="4"/>
  <c r="AU272" i="4"/>
  <c r="AQ272" i="4"/>
  <c r="AG272" i="4"/>
  <c r="AC272" i="4" s="1"/>
  <c r="V272" i="4"/>
  <c r="U272" i="4"/>
  <c r="S272" i="4"/>
  <c r="I272" i="4"/>
  <c r="BI271" i="4"/>
  <c r="BG271" i="4"/>
  <c r="BF271" i="4"/>
  <c r="BD271" i="4"/>
  <c r="BC271" i="4"/>
  <c r="BA271" i="4"/>
  <c r="AU271" i="4"/>
  <c r="AQ271" i="4"/>
  <c r="AG271" i="4"/>
  <c r="AC271" i="4" s="1"/>
  <c r="V271" i="4"/>
  <c r="U271" i="4"/>
  <c r="S271" i="4"/>
  <c r="I271" i="4"/>
  <c r="BI270" i="4"/>
  <c r="BG270" i="4"/>
  <c r="BF270" i="4"/>
  <c r="BD270" i="4"/>
  <c r="BC270" i="4"/>
  <c r="BA270" i="4"/>
  <c r="AU270" i="4"/>
  <c r="AQ270" i="4"/>
  <c r="AG270" i="4"/>
  <c r="AC270" i="4" s="1"/>
  <c r="V270" i="4"/>
  <c r="U270" i="4"/>
  <c r="S270" i="4"/>
  <c r="I270" i="4"/>
  <c r="BI269" i="4"/>
  <c r="BG269" i="4"/>
  <c r="BF269" i="4"/>
  <c r="BD269" i="4"/>
  <c r="BC269" i="4"/>
  <c r="BA269" i="4"/>
  <c r="AU269" i="4"/>
  <c r="AQ269" i="4"/>
  <c r="AG269" i="4"/>
  <c r="AC269" i="4" s="1"/>
  <c r="V269" i="4"/>
  <c r="U269" i="4"/>
  <c r="S269" i="4"/>
  <c r="I269" i="4"/>
  <c r="BI268" i="4"/>
  <c r="BG268" i="4"/>
  <c r="BF268" i="4"/>
  <c r="BD268" i="4"/>
  <c r="BC268" i="4"/>
  <c r="BA268" i="4"/>
  <c r="AU268" i="4"/>
  <c r="AQ268" i="4"/>
  <c r="AG268" i="4"/>
  <c r="AC268" i="4" s="1"/>
  <c r="V268" i="4"/>
  <c r="U268" i="4"/>
  <c r="S268" i="4"/>
  <c r="I268" i="4"/>
  <c r="BI267" i="4"/>
  <c r="BG267" i="4"/>
  <c r="BF267" i="4"/>
  <c r="BD267" i="4"/>
  <c r="BC267" i="4"/>
  <c r="BA267" i="4"/>
  <c r="AU267" i="4"/>
  <c r="AQ267" i="4"/>
  <c r="AG267" i="4"/>
  <c r="AC267" i="4" s="1"/>
  <c r="V267" i="4"/>
  <c r="U267" i="4"/>
  <c r="S267" i="4"/>
  <c r="I267" i="4"/>
  <c r="BI266" i="4"/>
  <c r="BG266" i="4"/>
  <c r="BF266" i="4"/>
  <c r="BD266" i="4"/>
  <c r="BC266" i="4"/>
  <c r="BA266" i="4"/>
  <c r="AU266" i="4"/>
  <c r="AQ266" i="4"/>
  <c r="AG266" i="4"/>
  <c r="AC266" i="4" s="1"/>
  <c r="V266" i="4"/>
  <c r="U266" i="4"/>
  <c r="S266" i="4"/>
  <c r="I266" i="4"/>
  <c r="BI265" i="4"/>
  <c r="BG265" i="4"/>
  <c r="BF265" i="4"/>
  <c r="BD265" i="4"/>
  <c r="BC265" i="4"/>
  <c r="BA265" i="4"/>
  <c r="AU265" i="4"/>
  <c r="AQ265" i="4"/>
  <c r="AG265" i="4"/>
  <c r="AC265" i="4" s="1"/>
  <c r="V265" i="4"/>
  <c r="U265" i="4"/>
  <c r="S265" i="4"/>
  <c r="I265" i="4"/>
  <c r="BI264" i="4"/>
  <c r="BG264" i="4"/>
  <c r="BF264" i="4"/>
  <c r="BD264" i="4"/>
  <c r="BC264" i="4"/>
  <c r="BA264" i="4"/>
  <c r="AU264" i="4"/>
  <c r="AQ264" i="4"/>
  <c r="AG264" i="4"/>
  <c r="AC264" i="4" s="1"/>
  <c r="V264" i="4"/>
  <c r="U264" i="4"/>
  <c r="S264" i="4"/>
  <c r="I264" i="4"/>
  <c r="BI263" i="4"/>
  <c r="BG263" i="4"/>
  <c r="BF263" i="4"/>
  <c r="BD263" i="4"/>
  <c r="BC263" i="4"/>
  <c r="BA263" i="4"/>
  <c r="AU263" i="4"/>
  <c r="AQ263" i="4"/>
  <c r="AG263" i="4"/>
  <c r="AC263" i="4" s="1"/>
  <c r="V263" i="4"/>
  <c r="U263" i="4"/>
  <c r="S263" i="4"/>
  <c r="I263" i="4"/>
  <c r="BI262" i="4"/>
  <c r="BG262" i="4"/>
  <c r="BF262" i="4"/>
  <c r="BD262" i="4"/>
  <c r="BC262" i="4"/>
  <c r="BA262" i="4"/>
  <c r="AU262" i="4"/>
  <c r="AQ262" i="4"/>
  <c r="AG262" i="4"/>
  <c r="AC262" i="4" s="1"/>
  <c r="V262" i="4"/>
  <c r="U262" i="4"/>
  <c r="S262" i="4"/>
  <c r="I262" i="4"/>
  <c r="BI261" i="4"/>
  <c r="BG261" i="4"/>
  <c r="BF261" i="4"/>
  <c r="BD261" i="4"/>
  <c r="BC261" i="4"/>
  <c r="BA261" i="4"/>
  <c r="AU261" i="4"/>
  <c r="AQ261" i="4"/>
  <c r="AG261" i="4"/>
  <c r="AC261" i="4" s="1"/>
  <c r="V261" i="4"/>
  <c r="U261" i="4"/>
  <c r="S261" i="4"/>
  <c r="I261" i="4"/>
  <c r="BI260" i="4"/>
  <c r="BG260" i="4"/>
  <c r="BF260" i="4"/>
  <c r="BD260" i="4"/>
  <c r="BC260" i="4"/>
  <c r="BA260" i="4"/>
  <c r="AU260" i="4"/>
  <c r="AQ260" i="4"/>
  <c r="AG260" i="4"/>
  <c r="AC260" i="4" s="1"/>
  <c r="V260" i="4"/>
  <c r="U260" i="4"/>
  <c r="S260" i="4"/>
  <c r="I260" i="4"/>
  <c r="BI259" i="4"/>
  <c r="BG259" i="4"/>
  <c r="BF259" i="4"/>
  <c r="BD259" i="4"/>
  <c r="BC259" i="4"/>
  <c r="BA259" i="4"/>
  <c r="AU259" i="4"/>
  <c r="AQ259" i="4"/>
  <c r="AG259" i="4"/>
  <c r="AC259" i="4" s="1"/>
  <c r="V259" i="4"/>
  <c r="U259" i="4"/>
  <c r="S259" i="4"/>
  <c r="I259" i="4"/>
  <c r="BI258" i="4"/>
  <c r="BG258" i="4"/>
  <c r="BF258" i="4"/>
  <c r="BD258" i="4"/>
  <c r="BC258" i="4"/>
  <c r="BA258" i="4"/>
  <c r="AU258" i="4"/>
  <c r="AQ258" i="4"/>
  <c r="AG258" i="4"/>
  <c r="AC258" i="4" s="1"/>
  <c r="V258" i="4"/>
  <c r="U258" i="4"/>
  <c r="S258" i="4"/>
  <c r="I258" i="4"/>
  <c r="BI257" i="4"/>
  <c r="BG257" i="4"/>
  <c r="BF257" i="4"/>
  <c r="BD257" i="4"/>
  <c r="BC257" i="4"/>
  <c r="BA257" i="4"/>
  <c r="AU257" i="4"/>
  <c r="AQ257" i="4"/>
  <c r="AG257" i="4"/>
  <c r="AC257" i="4" s="1"/>
  <c r="V257" i="4"/>
  <c r="U257" i="4"/>
  <c r="S257" i="4"/>
  <c r="I257" i="4"/>
  <c r="BI256" i="4"/>
  <c r="BG256" i="4"/>
  <c r="BF256" i="4"/>
  <c r="BD256" i="4"/>
  <c r="BC256" i="4"/>
  <c r="BA256" i="4"/>
  <c r="AU256" i="4"/>
  <c r="AQ256" i="4"/>
  <c r="AG256" i="4"/>
  <c r="AC256" i="4" s="1"/>
  <c r="V256" i="4"/>
  <c r="U256" i="4"/>
  <c r="S256" i="4"/>
  <c r="I256" i="4"/>
  <c r="BI255" i="4"/>
  <c r="BG255" i="4"/>
  <c r="BF255" i="4"/>
  <c r="BD255" i="4"/>
  <c r="BC255" i="4"/>
  <c r="BA255" i="4"/>
  <c r="AU255" i="4"/>
  <c r="AQ255" i="4"/>
  <c r="AG255" i="4"/>
  <c r="AC255" i="4" s="1"/>
  <c r="V255" i="4"/>
  <c r="U255" i="4"/>
  <c r="S255" i="4"/>
  <c r="I255" i="4"/>
  <c r="BI254" i="4"/>
  <c r="BG254" i="4"/>
  <c r="BF254" i="4"/>
  <c r="BD254" i="4"/>
  <c r="BC254" i="4"/>
  <c r="BA254" i="4"/>
  <c r="AU254" i="4"/>
  <c r="AQ254" i="4"/>
  <c r="AG254" i="4"/>
  <c r="AC254" i="4" s="1"/>
  <c r="V254" i="4"/>
  <c r="U254" i="4"/>
  <c r="S254" i="4"/>
  <c r="I254" i="4"/>
  <c r="BI253" i="4"/>
  <c r="BG253" i="4"/>
  <c r="BF253" i="4"/>
  <c r="BD253" i="4"/>
  <c r="BC253" i="4"/>
  <c r="BA253" i="4"/>
  <c r="AU253" i="4"/>
  <c r="AQ253" i="4"/>
  <c r="AG253" i="4"/>
  <c r="AC253" i="4" s="1"/>
  <c r="V253" i="4"/>
  <c r="U253" i="4"/>
  <c r="S253" i="4"/>
  <c r="I253" i="4"/>
  <c r="BI252" i="4"/>
  <c r="BG252" i="4"/>
  <c r="BF252" i="4"/>
  <c r="BD252" i="4"/>
  <c r="BC252" i="4"/>
  <c r="BA252" i="4"/>
  <c r="AU252" i="4"/>
  <c r="AQ252" i="4"/>
  <c r="AG252" i="4"/>
  <c r="AC252" i="4" s="1"/>
  <c r="V252" i="4"/>
  <c r="U252" i="4"/>
  <c r="S252" i="4"/>
  <c r="I252" i="4"/>
  <c r="BI251" i="4"/>
  <c r="BG251" i="4"/>
  <c r="BF251" i="4"/>
  <c r="BD251" i="4"/>
  <c r="BC251" i="4"/>
  <c r="BA251" i="4"/>
  <c r="AU251" i="4"/>
  <c r="AQ251" i="4"/>
  <c r="AG251" i="4"/>
  <c r="AC251" i="4" s="1"/>
  <c r="V251" i="4"/>
  <c r="U251" i="4"/>
  <c r="S251" i="4"/>
  <c r="I251" i="4"/>
  <c r="BI250" i="4"/>
  <c r="BG250" i="4"/>
  <c r="BF250" i="4"/>
  <c r="BD250" i="4"/>
  <c r="BC250" i="4"/>
  <c r="BA250" i="4"/>
  <c r="AU250" i="4"/>
  <c r="AQ250" i="4"/>
  <c r="AG250" i="4"/>
  <c r="AC250" i="4" s="1"/>
  <c r="V250" i="4"/>
  <c r="U250" i="4"/>
  <c r="S250" i="4"/>
  <c r="I250" i="4"/>
  <c r="BI249" i="4"/>
  <c r="BG249" i="4"/>
  <c r="BF249" i="4"/>
  <c r="BD249" i="4"/>
  <c r="BC249" i="4"/>
  <c r="BA249" i="4"/>
  <c r="AU249" i="4"/>
  <c r="AQ249" i="4"/>
  <c r="AG249" i="4"/>
  <c r="AC249" i="4" s="1"/>
  <c r="V249" i="4"/>
  <c r="U249" i="4"/>
  <c r="S249" i="4"/>
  <c r="I249" i="4"/>
  <c r="BI248" i="4"/>
  <c r="BG248" i="4"/>
  <c r="BF248" i="4"/>
  <c r="BD248" i="4"/>
  <c r="BC248" i="4"/>
  <c r="BA248" i="4"/>
  <c r="AU248" i="4"/>
  <c r="AQ248" i="4"/>
  <c r="AG248" i="4"/>
  <c r="AC248" i="4" s="1"/>
  <c r="V248" i="4"/>
  <c r="U248" i="4"/>
  <c r="S248" i="4"/>
  <c r="I248" i="4"/>
  <c r="BI247" i="4"/>
  <c r="BG247" i="4"/>
  <c r="BF247" i="4"/>
  <c r="BD247" i="4"/>
  <c r="BC247" i="4"/>
  <c r="BA247" i="4"/>
  <c r="AU247" i="4"/>
  <c r="AQ247" i="4"/>
  <c r="AG247" i="4"/>
  <c r="AC247" i="4" s="1"/>
  <c r="V247" i="4"/>
  <c r="U247" i="4"/>
  <c r="S247" i="4"/>
  <c r="I247" i="4"/>
  <c r="BI246" i="4"/>
  <c r="BG246" i="4"/>
  <c r="BF246" i="4"/>
  <c r="BD246" i="4"/>
  <c r="BC246" i="4"/>
  <c r="BA246" i="4"/>
  <c r="AU246" i="4"/>
  <c r="AQ246" i="4"/>
  <c r="AG246" i="4"/>
  <c r="AC246" i="4" s="1"/>
  <c r="V246" i="4"/>
  <c r="U246" i="4"/>
  <c r="S246" i="4"/>
  <c r="I246" i="4"/>
  <c r="BI245" i="4"/>
  <c r="BG245" i="4"/>
  <c r="BF245" i="4"/>
  <c r="BD245" i="4"/>
  <c r="BC245" i="4"/>
  <c r="BA245" i="4"/>
  <c r="AU245" i="4"/>
  <c r="AQ245" i="4"/>
  <c r="AG245" i="4"/>
  <c r="AC245" i="4" s="1"/>
  <c r="V245" i="4"/>
  <c r="U245" i="4"/>
  <c r="S245" i="4"/>
  <c r="I245" i="4"/>
  <c r="BI244" i="4"/>
  <c r="BG244" i="4"/>
  <c r="BF244" i="4"/>
  <c r="BD244" i="4"/>
  <c r="BC244" i="4"/>
  <c r="BA244" i="4"/>
  <c r="AU244" i="4"/>
  <c r="AQ244" i="4"/>
  <c r="AG244" i="4"/>
  <c r="AC244" i="4" s="1"/>
  <c r="V244" i="4"/>
  <c r="U244" i="4"/>
  <c r="S244" i="4"/>
  <c r="I244" i="4"/>
  <c r="BI243" i="4"/>
  <c r="BG243" i="4"/>
  <c r="BF243" i="4"/>
  <c r="BD243" i="4"/>
  <c r="BC243" i="4"/>
  <c r="BA243" i="4"/>
  <c r="AU243" i="4"/>
  <c r="AQ243" i="4"/>
  <c r="AG243" i="4"/>
  <c r="AC243" i="4" s="1"/>
  <c r="V243" i="4"/>
  <c r="U243" i="4"/>
  <c r="S243" i="4"/>
  <c r="I243" i="4"/>
  <c r="BI242" i="4"/>
  <c r="BG242" i="4"/>
  <c r="BF242" i="4"/>
  <c r="BD242" i="4"/>
  <c r="BC242" i="4"/>
  <c r="BA242" i="4"/>
  <c r="AU242" i="4"/>
  <c r="AQ242" i="4"/>
  <c r="AG242" i="4"/>
  <c r="AC242" i="4" s="1"/>
  <c r="V242" i="4"/>
  <c r="U242" i="4"/>
  <c r="S242" i="4"/>
  <c r="I242" i="4"/>
  <c r="BI241" i="4"/>
  <c r="BG241" i="4"/>
  <c r="BF241" i="4"/>
  <c r="BD241" i="4"/>
  <c r="BC241" i="4"/>
  <c r="BA241" i="4"/>
  <c r="AU241" i="4"/>
  <c r="AQ241" i="4"/>
  <c r="AG241" i="4"/>
  <c r="AC241" i="4" s="1"/>
  <c r="V241" i="4"/>
  <c r="U241" i="4"/>
  <c r="S241" i="4"/>
  <c r="I241" i="4"/>
  <c r="BI240" i="4"/>
  <c r="BG240" i="4"/>
  <c r="BF240" i="4"/>
  <c r="BD240" i="4"/>
  <c r="BC240" i="4"/>
  <c r="BA240" i="4"/>
  <c r="AU240" i="4"/>
  <c r="AQ240" i="4"/>
  <c r="AG240" i="4"/>
  <c r="AC240" i="4" s="1"/>
  <c r="V240" i="4"/>
  <c r="U240" i="4"/>
  <c r="S240" i="4"/>
  <c r="I240" i="4"/>
  <c r="BI239" i="4"/>
  <c r="BG239" i="4"/>
  <c r="BF239" i="4"/>
  <c r="BD239" i="4"/>
  <c r="BC239" i="4"/>
  <c r="BA239" i="4"/>
  <c r="AU239" i="4"/>
  <c r="AQ239" i="4"/>
  <c r="AG239" i="4"/>
  <c r="AC239" i="4" s="1"/>
  <c r="V239" i="4"/>
  <c r="U239" i="4"/>
  <c r="S239" i="4"/>
  <c r="I239" i="4"/>
  <c r="BI238" i="4"/>
  <c r="BG238" i="4"/>
  <c r="BF238" i="4"/>
  <c r="BD238" i="4"/>
  <c r="BC238" i="4"/>
  <c r="BA238" i="4"/>
  <c r="AU238" i="4"/>
  <c r="AQ238" i="4"/>
  <c r="AG238" i="4"/>
  <c r="AC238" i="4" s="1"/>
  <c r="V238" i="4"/>
  <c r="U238" i="4"/>
  <c r="S238" i="4"/>
  <c r="I238" i="4"/>
  <c r="BI237" i="4"/>
  <c r="BG237" i="4"/>
  <c r="BF237" i="4"/>
  <c r="BD237" i="4"/>
  <c r="BC237" i="4"/>
  <c r="BA237" i="4"/>
  <c r="AU237" i="4"/>
  <c r="AQ237" i="4"/>
  <c r="AG237" i="4"/>
  <c r="AC237" i="4" s="1"/>
  <c r="V237" i="4"/>
  <c r="U237" i="4"/>
  <c r="S237" i="4"/>
  <c r="I237" i="4"/>
  <c r="BI236" i="4"/>
  <c r="BG236" i="4"/>
  <c r="BF236" i="4"/>
  <c r="BD236" i="4"/>
  <c r="BC236" i="4"/>
  <c r="BA236" i="4"/>
  <c r="AU236" i="4"/>
  <c r="AQ236" i="4"/>
  <c r="AG236" i="4"/>
  <c r="AC236" i="4" s="1"/>
  <c r="V236" i="4"/>
  <c r="U236" i="4"/>
  <c r="S236" i="4"/>
  <c r="I236" i="4"/>
  <c r="BI235" i="4"/>
  <c r="BG235" i="4"/>
  <c r="BF235" i="4"/>
  <c r="BD235" i="4"/>
  <c r="BC235" i="4"/>
  <c r="BA235" i="4"/>
  <c r="AU235" i="4"/>
  <c r="AQ235" i="4"/>
  <c r="AG235" i="4"/>
  <c r="AC235" i="4" s="1"/>
  <c r="V235" i="4"/>
  <c r="U235" i="4"/>
  <c r="S235" i="4"/>
  <c r="I235" i="4"/>
  <c r="BI234" i="4"/>
  <c r="BG234" i="4"/>
  <c r="BF234" i="4"/>
  <c r="BD234" i="4"/>
  <c r="BC234" i="4"/>
  <c r="BA234" i="4"/>
  <c r="AU234" i="4"/>
  <c r="AQ234" i="4"/>
  <c r="AG234" i="4"/>
  <c r="AC234" i="4" s="1"/>
  <c r="V234" i="4"/>
  <c r="U234" i="4"/>
  <c r="S234" i="4"/>
  <c r="I234" i="4"/>
  <c r="BI233" i="4"/>
  <c r="BG233" i="4"/>
  <c r="BF233" i="4"/>
  <c r="BD233" i="4"/>
  <c r="BC233" i="4"/>
  <c r="BA233" i="4"/>
  <c r="AU233" i="4"/>
  <c r="AQ233" i="4"/>
  <c r="AG233" i="4"/>
  <c r="AC233" i="4" s="1"/>
  <c r="V233" i="4"/>
  <c r="U233" i="4"/>
  <c r="S233" i="4"/>
  <c r="I233" i="4"/>
  <c r="BI232" i="4"/>
  <c r="BG232" i="4"/>
  <c r="BF232" i="4"/>
  <c r="BD232" i="4"/>
  <c r="BC232" i="4"/>
  <c r="BA232" i="4"/>
  <c r="AU232" i="4"/>
  <c r="AQ232" i="4"/>
  <c r="AG232" i="4"/>
  <c r="AC232" i="4" s="1"/>
  <c r="V232" i="4"/>
  <c r="U232" i="4"/>
  <c r="S232" i="4"/>
  <c r="I232" i="4"/>
  <c r="BI231" i="4"/>
  <c r="BG231" i="4"/>
  <c r="BF231" i="4"/>
  <c r="BD231" i="4"/>
  <c r="BC231" i="4"/>
  <c r="BA231" i="4"/>
  <c r="AU231" i="4"/>
  <c r="AQ231" i="4"/>
  <c r="AG231" i="4"/>
  <c r="AC231" i="4" s="1"/>
  <c r="V231" i="4"/>
  <c r="U231" i="4"/>
  <c r="S231" i="4"/>
  <c r="I231" i="4"/>
  <c r="BI230" i="4"/>
  <c r="BG230" i="4"/>
  <c r="BF230" i="4"/>
  <c r="BD230" i="4"/>
  <c r="BC230" i="4"/>
  <c r="BA230" i="4"/>
  <c r="AU230" i="4"/>
  <c r="AQ230" i="4"/>
  <c r="AG230" i="4"/>
  <c r="AC230" i="4" s="1"/>
  <c r="V230" i="4"/>
  <c r="U230" i="4"/>
  <c r="S230" i="4"/>
  <c r="I230" i="4"/>
  <c r="BI229" i="4"/>
  <c r="BG229" i="4"/>
  <c r="BF229" i="4"/>
  <c r="BD229" i="4"/>
  <c r="BC229" i="4"/>
  <c r="BA229" i="4"/>
  <c r="AU229" i="4"/>
  <c r="AQ229" i="4"/>
  <c r="AG229" i="4"/>
  <c r="AC229" i="4" s="1"/>
  <c r="V229" i="4"/>
  <c r="U229" i="4"/>
  <c r="S229" i="4"/>
  <c r="I229" i="4"/>
  <c r="BI228" i="4"/>
  <c r="BG228" i="4"/>
  <c r="BF228" i="4"/>
  <c r="BD228" i="4"/>
  <c r="BC228" i="4"/>
  <c r="BA228" i="4"/>
  <c r="AU228" i="4"/>
  <c r="AQ228" i="4"/>
  <c r="AG228" i="4"/>
  <c r="AC228" i="4" s="1"/>
  <c r="V228" i="4"/>
  <c r="U228" i="4"/>
  <c r="S228" i="4"/>
  <c r="I228" i="4"/>
  <c r="BI227" i="4"/>
  <c r="BG227" i="4"/>
  <c r="BF227" i="4"/>
  <c r="BD227" i="4"/>
  <c r="BC227" i="4"/>
  <c r="BA227" i="4"/>
  <c r="AU227" i="4"/>
  <c r="AQ227" i="4"/>
  <c r="AG227" i="4"/>
  <c r="AC227" i="4" s="1"/>
  <c r="V227" i="4"/>
  <c r="U227" i="4"/>
  <c r="S227" i="4"/>
  <c r="I227" i="4"/>
  <c r="BI226" i="4"/>
  <c r="BG226" i="4"/>
  <c r="BF226" i="4"/>
  <c r="BD226" i="4"/>
  <c r="BC226" i="4"/>
  <c r="BA226" i="4"/>
  <c r="AU226" i="4"/>
  <c r="AQ226" i="4"/>
  <c r="AG226" i="4"/>
  <c r="AC226" i="4" s="1"/>
  <c r="V226" i="4"/>
  <c r="U226" i="4"/>
  <c r="S226" i="4"/>
  <c r="I226" i="4"/>
  <c r="BI225" i="4"/>
  <c r="BG225" i="4"/>
  <c r="BF225" i="4"/>
  <c r="BD225" i="4"/>
  <c r="BC225" i="4"/>
  <c r="BA225" i="4"/>
  <c r="AU225" i="4"/>
  <c r="AQ225" i="4"/>
  <c r="AG225" i="4"/>
  <c r="AC225" i="4" s="1"/>
  <c r="V225" i="4"/>
  <c r="U225" i="4"/>
  <c r="S225" i="4"/>
  <c r="I225" i="4"/>
  <c r="BI224" i="4"/>
  <c r="BG224" i="4"/>
  <c r="BF224" i="4"/>
  <c r="BD224" i="4"/>
  <c r="BC224" i="4"/>
  <c r="BA224" i="4"/>
  <c r="AU224" i="4"/>
  <c r="AQ224" i="4"/>
  <c r="AG224" i="4"/>
  <c r="AC224" i="4" s="1"/>
  <c r="V224" i="4"/>
  <c r="U224" i="4"/>
  <c r="S224" i="4"/>
  <c r="I224" i="4"/>
  <c r="BI223" i="4"/>
  <c r="BG223" i="4"/>
  <c r="BF223" i="4"/>
  <c r="BD223" i="4"/>
  <c r="BC223" i="4"/>
  <c r="BA223" i="4"/>
  <c r="AU223" i="4"/>
  <c r="AQ223" i="4"/>
  <c r="AG223" i="4"/>
  <c r="AC223" i="4" s="1"/>
  <c r="V223" i="4"/>
  <c r="U223" i="4"/>
  <c r="S223" i="4"/>
  <c r="I223" i="4"/>
  <c r="BI222" i="4"/>
  <c r="BG222" i="4"/>
  <c r="BF222" i="4"/>
  <c r="BD222" i="4"/>
  <c r="BC222" i="4"/>
  <c r="BA222" i="4"/>
  <c r="AU222" i="4"/>
  <c r="AQ222" i="4"/>
  <c r="AG222" i="4"/>
  <c r="AC222" i="4" s="1"/>
  <c r="V222" i="4"/>
  <c r="U222" i="4"/>
  <c r="S222" i="4"/>
  <c r="I222" i="4"/>
  <c r="BI221" i="4"/>
  <c r="BG221" i="4"/>
  <c r="BF221" i="4"/>
  <c r="BD221" i="4"/>
  <c r="BC221" i="4"/>
  <c r="BA221" i="4"/>
  <c r="AU221" i="4"/>
  <c r="AQ221" i="4"/>
  <c r="AG221" i="4"/>
  <c r="AC221" i="4" s="1"/>
  <c r="V221" i="4"/>
  <c r="U221" i="4"/>
  <c r="S221" i="4"/>
  <c r="I221" i="4"/>
  <c r="BI220" i="4"/>
  <c r="BG220" i="4"/>
  <c r="BF220" i="4"/>
  <c r="BD220" i="4"/>
  <c r="BC220" i="4"/>
  <c r="BA220" i="4"/>
  <c r="AU220" i="4"/>
  <c r="AQ220" i="4"/>
  <c r="AG220" i="4"/>
  <c r="AC220" i="4" s="1"/>
  <c r="V220" i="4"/>
  <c r="U220" i="4"/>
  <c r="S220" i="4"/>
  <c r="I220" i="4"/>
  <c r="BI219" i="4"/>
  <c r="BG219" i="4"/>
  <c r="BF219" i="4"/>
  <c r="BD219" i="4"/>
  <c r="BC219" i="4"/>
  <c r="BA219" i="4"/>
  <c r="AU219" i="4"/>
  <c r="AQ219" i="4"/>
  <c r="AG219" i="4"/>
  <c r="AC219" i="4" s="1"/>
  <c r="V219" i="4"/>
  <c r="U219" i="4"/>
  <c r="S219" i="4"/>
  <c r="I219" i="4"/>
  <c r="BI218" i="4"/>
  <c r="BG218" i="4"/>
  <c r="BF218" i="4"/>
  <c r="BD218" i="4"/>
  <c r="BC218" i="4"/>
  <c r="BA218" i="4"/>
  <c r="AU218" i="4"/>
  <c r="AQ218" i="4"/>
  <c r="AG218" i="4"/>
  <c r="AC218" i="4" s="1"/>
  <c r="V218" i="4"/>
  <c r="U218" i="4"/>
  <c r="S218" i="4"/>
  <c r="I218" i="4"/>
  <c r="BI217" i="4"/>
  <c r="BG217" i="4"/>
  <c r="BF217" i="4"/>
  <c r="BD217" i="4"/>
  <c r="BC217" i="4"/>
  <c r="BA217" i="4"/>
  <c r="AU217" i="4"/>
  <c r="AQ217" i="4"/>
  <c r="AG217" i="4"/>
  <c r="AC217" i="4" s="1"/>
  <c r="V217" i="4"/>
  <c r="U217" i="4"/>
  <c r="S217" i="4"/>
  <c r="I217" i="4"/>
  <c r="BI216" i="4"/>
  <c r="BG216" i="4"/>
  <c r="BF216" i="4"/>
  <c r="BD216" i="4"/>
  <c r="BC216" i="4"/>
  <c r="BA216" i="4"/>
  <c r="AU216" i="4"/>
  <c r="AQ216" i="4"/>
  <c r="AG216" i="4"/>
  <c r="AC216" i="4" s="1"/>
  <c r="V216" i="4"/>
  <c r="U216" i="4"/>
  <c r="S216" i="4"/>
  <c r="I216" i="4"/>
  <c r="BI215" i="4"/>
  <c r="BG215" i="4"/>
  <c r="BF215" i="4"/>
  <c r="BD215" i="4"/>
  <c r="BC215" i="4"/>
  <c r="BA215" i="4"/>
  <c r="AU215" i="4"/>
  <c r="AQ215" i="4"/>
  <c r="AG215" i="4"/>
  <c r="AC215" i="4" s="1"/>
  <c r="V215" i="4"/>
  <c r="U215" i="4"/>
  <c r="S215" i="4"/>
  <c r="I215" i="4"/>
  <c r="BI214" i="4"/>
  <c r="BG214" i="4"/>
  <c r="BF214" i="4"/>
  <c r="BD214" i="4"/>
  <c r="BC214" i="4"/>
  <c r="BA214" i="4"/>
  <c r="AU214" i="4"/>
  <c r="AQ214" i="4"/>
  <c r="AG214" i="4"/>
  <c r="AC214" i="4" s="1"/>
  <c r="V214" i="4"/>
  <c r="U214" i="4"/>
  <c r="S214" i="4"/>
  <c r="I214" i="4"/>
  <c r="BI213" i="4"/>
  <c r="BG213" i="4"/>
  <c r="BF213" i="4"/>
  <c r="BD213" i="4"/>
  <c r="BC213" i="4"/>
  <c r="BA213" i="4"/>
  <c r="AU213" i="4"/>
  <c r="AQ213" i="4"/>
  <c r="AG213" i="4"/>
  <c r="AC213" i="4" s="1"/>
  <c r="V213" i="4"/>
  <c r="U213" i="4"/>
  <c r="S213" i="4"/>
  <c r="I213" i="4"/>
  <c r="BI212" i="4"/>
  <c r="BG212" i="4"/>
  <c r="BF212" i="4"/>
  <c r="BD212" i="4"/>
  <c r="BC212" i="4"/>
  <c r="BA212" i="4"/>
  <c r="AU212" i="4"/>
  <c r="AQ212" i="4"/>
  <c r="AG212" i="4"/>
  <c r="AC212" i="4" s="1"/>
  <c r="V212" i="4"/>
  <c r="U212" i="4"/>
  <c r="S212" i="4"/>
  <c r="I212" i="4"/>
  <c r="BI211" i="4"/>
  <c r="BG211" i="4"/>
  <c r="BF211" i="4"/>
  <c r="BD211" i="4"/>
  <c r="BC211" i="4"/>
  <c r="BA211" i="4"/>
  <c r="AU211" i="4"/>
  <c r="AQ211" i="4"/>
  <c r="AG211" i="4"/>
  <c r="AC211" i="4" s="1"/>
  <c r="V211" i="4"/>
  <c r="U211" i="4"/>
  <c r="S211" i="4"/>
  <c r="I211" i="4"/>
  <c r="BI210" i="4"/>
  <c r="BG210" i="4"/>
  <c r="BF210" i="4"/>
  <c r="BD210" i="4"/>
  <c r="BC210" i="4"/>
  <c r="BA210" i="4"/>
  <c r="AU210" i="4"/>
  <c r="AQ210" i="4"/>
  <c r="AG210" i="4"/>
  <c r="AC210" i="4" s="1"/>
  <c r="V210" i="4"/>
  <c r="U210" i="4"/>
  <c r="S210" i="4"/>
  <c r="I210" i="4"/>
  <c r="BI209" i="4"/>
  <c r="BG209" i="4"/>
  <c r="BF209" i="4"/>
  <c r="BD209" i="4"/>
  <c r="BC209" i="4"/>
  <c r="BA209" i="4"/>
  <c r="AU209" i="4"/>
  <c r="AQ209" i="4"/>
  <c r="AG209" i="4"/>
  <c r="AC209" i="4" s="1"/>
  <c r="V209" i="4"/>
  <c r="U209" i="4"/>
  <c r="S209" i="4"/>
  <c r="I209" i="4"/>
  <c r="BI208" i="4"/>
  <c r="BG208" i="4"/>
  <c r="BF208" i="4"/>
  <c r="BD208" i="4"/>
  <c r="BC208" i="4"/>
  <c r="BA208" i="4"/>
  <c r="AU208" i="4"/>
  <c r="AQ208" i="4"/>
  <c r="AG208" i="4"/>
  <c r="AC208" i="4" s="1"/>
  <c r="V208" i="4"/>
  <c r="U208" i="4"/>
  <c r="S208" i="4"/>
  <c r="I208" i="4"/>
  <c r="BI207" i="4"/>
  <c r="BG207" i="4"/>
  <c r="BF207" i="4"/>
  <c r="BD207" i="4"/>
  <c r="BC207" i="4"/>
  <c r="BA207" i="4"/>
  <c r="AU207" i="4"/>
  <c r="AQ207" i="4"/>
  <c r="AG207" i="4"/>
  <c r="AC207" i="4" s="1"/>
  <c r="V207" i="4"/>
  <c r="U207" i="4"/>
  <c r="S207" i="4"/>
  <c r="I207" i="4"/>
  <c r="BI206" i="4"/>
  <c r="BG206" i="4"/>
  <c r="BF206" i="4"/>
  <c r="BD206" i="4"/>
  <c r="BC206" i="4"/>
  <c r="BA206" i="4"/>
  <c r="AU206" i="4"/>
  <c r="AQ206" i="4"/>
  <c r="AG206" i="4"/>
  <c r="AC206" i="4" s="1"/>
  <c r="V206" i="4"/>
  <c r="U206" i="4"/>
  <c r="S206" i="4"/>
  <c r="I206" i="4"/>
  <c r="BI205" i="4"/>
  <c r="BG205" i="4"/>
  <c r="BF205" i="4"/>
  <c r="BD205" i="4"/>
  <c r="BC205" i="4"/>
  <c r="BA205" i="4"/>
  <c r="AU205" i="4"/>
  <c r="AQ205" i="4"/>
  <c r="AG205" i="4"/>
  <c r="AC205" i="4" s="1"/>
  <c r="V205" i="4"/>
  <c r="U205" i="4"/>
  <c r="S205" i="4"/>
  <c r="I205" i="4"/>
  <c r="BI204" i="4"/>
  <c r="BG204" i="4"/>
  <c r="BF204" i="4"/>
  <c r="BD204" i="4"/>
  <c r="BC204" i="4"/>
  <c r="BA204" i="4"/>
  <c r="AU204" i="4"/>
  <c r="AQ204" i="4"/>
  <c r="AG204" i="4"/>
  <c r="AC204" i="4" s="1"/>
  <c r="V204" i="4"/>
  <c r="U204" i="4"/>
  <c r="S204" i="4"/>
  <c r="I204" i="4"/>
  <c r="BI203" i="4"/>
  <c r="BG203" i="4"/>
  <c r="BF203" i="4"/>
  <c r="BD203" i="4"/>
  <c r="BC203" i="4"/>
  <c r="BA203" i="4"/>
  <c r="AU203" i="4"/>
  <c r="AQ203" i="4"/>
  <c r="AG203" i="4"/>
  <c r="AC203" i="4" s="1"/>
  <c r="V203" i="4"/>
  <c r="U203" i="4"/>
  <c r="S203" i="4"/>
  <c r="I203" i="4"/>
  <c r="BI202" i="4"/>
  <c r="BG202" i="4"/>
  <c r="BF202" i="4"/>
  <c r="BD202" i="4"/>
  <c r="BC202" i="4"/>
  <c r="BA202" i="4"/>
  <c r="AU202" i="4"/>
  <c r="AQ202" i="4"/>
  <c r="AG202" i="4"/>
  <c r="AC202" i="4" s="1"/>
  <c r="V202" i="4"/>
  <c r="U202" i="4"/>
  <c r="S202" i="4"/>
  <c r="I202" i="4"/>
  <c r="BI201" i="4"/>
  <c r="BG201" i="4"/>
  <c r="BF201" i="4"/>
  <c r="BD201" i="4"/>
  <c r="BC201" i="4"/>
  <c r="BA201" i="4"/>
  <c r="AU201" i="4"/>
  <c r="AQ201" i="4"/>
  <c r="AG201" i="4"/>
  <c r="AC201" i="4" s="1"/>
  <c r="V201" i="4"/>
  <c r="U201" i="4"/>
  <c r="S201" i="4"/>
  <c r="I201" i="4"/>
  <c r="BI200" i="4"/>
  <c r="BG200" i="4"/>
  <c r="BF200" i="4"/>
  <c r="BD200" i="4"/>
  <c r="BC200" i="4"/>
  <c r="BA200" i="4"/>
  <c r="AU200" i="4"/>
  <c r="AQ200" i="4"/>
  <c r="AG200" i="4"/>
  <c r="AC200" i="4" s="1"/>
  <c r="V200" i="4"/>
  <c r="U200" i="4"/>
  <c r="S200" i="4"/>
  <c r="I200" i="4"/>
  <c r="BI199" i="4"/>
  <c r="BG199" i="4"/>
  <c r="BF199" i="4"/>
  <c r="BD199" i="4"/>
  <c r="BC199" i="4"/>
  <c r="BA199" i="4"/>
  <c r="AU199" i="4"/>
  <c r="AQ199" i="4"/>
  <c r="AG199" i="4"/>
  <c r="AC199" i="4" s="1"/>
  <c r="V199" i="4"/>
  <c r="U199" i="4"/>
  <c r="S199" i="4"/>
  <c r="I199" i="4"/>
  <c r="BI198" i="4"/>
  <c r="BG198" i="4"/>
  <c r="BF198" i="4"/>
  <c r="BD198" i="4"/>
  <c r="BC198" i="4"/>
  <c r="BA198" i="4"/>
  <c r="AU198" i="4"/>
  <c r="AQ198" i="4"/>
  <c r="AG198" i="4"/>
  <c r="AC198" i="4" s="1"/>
  <c r="V198" i="4"/>
  <c r="U198" i="4"/>
  <c r="S198" i="4"/>
  <c r="I198" i="4"/>
  <c r="BI197" i="4"/>
  <c r="BG197" i="4"/>
  <c r="BF197" i="4"/>
  <c r="BD197" i="4"/>
  <c r="BC197" i="4"/>
  <c r="BA197" i="4"/>
  <c r="AU197" i="4"/>
  <c r="AQ197" i="4"/>
  <c r="AG197" i="4"/>
  <c r="AC197" i="4" s="1"/>
  <c r="V197" i="4"/>
  <c r="U197" i="4"/>
  <c r="S197" i="4"/>
  <c r="I197" i="4"/>
  <c r="BI196" i="4"/>
  <c r="BG196" i="4"/>
  <c r="BF196" i="4"/>
  <c r="BD196" i="4"/>
  <c r="BC196" i="4"/>
  <c r="BA196" i="4"/>
  <c r="AU196" i="4"/>
  <c r="AQ196" i="4"/>
  <c r="AG196" i="4"/>
  <c r="AC196" i="4" s="1"/>
  <c r="V196" i="4"/>
  <c r="U196" i="4"/>
  <c r="S196" i="4"/>
  <c r="I196" i="4"/>
  <c r="BI195" i="4"/>
  <c r="BG195" i="4"/>
  <c r="BF195" i="4"/>
  <c r="BD195" i="4"/>
  <c r="BC195" i="4"/>
  <c r="BA195" i="4"/>
  <c r="AU195" i="4"/>
  <c r="AQ195" i="4"/>
  <c r="AG195" i="4"/>
  <c r="AC195" i="4" s="1"/>
  <c r="V195" i="4"/>
  <c r="U195" i="4"/>
  <c r="S195" i="4"/>
  <c r="I195" i="4"/>
  <c r="BI194" i="4"/>
  <c r="BG194" i="4"/>
  <c r="BF194" i="4"/>
  <c r="BD194" i="4"/>
  <c r="BC194" i="4"/>
  <c r="BA194" i="4"/>
  <c r="AU194" i="4"/>
  <c r="AQ194" i="4"/>
  <c r="AG194" i="4"/>
  <c r="AC194" i="4" s="1"/>
  <c r="V194" i="4"/>
  <c r="U194" i="4"/>
  <c r="S194" i="4"/>
  <c r="I194" i="4"/>
  <c r="BI193" i="4"/>
  <c r="BG193" i="4"/>
  <c r="BF193" i="4"/>
  <c r="BD193" i="4"/>
  <c r="BC193" i="4"/>
  <c r="BA193" i="4"/>
  <c r="AU193" i="4"/>
  <c r="AQ193" i="4"/>
  <c r="AG193" i="4"/>
  <c r="AC193" i="4" s="1"/>
  <c r="V193" i="4"/>
  <c r="U193" i="4"/>
  <c r="S193" i="4"/>
  <c r="I193" i="4"/>
  <c r="BI192" i="4"/>
  <c r="BG192" i="4"/>
  <c r="BF192" i="4"/>
  <c r="BD192" i="4"/>
  <c r="BC192" i="4"/>
  <c r="BA192" i="4"/>
  <c r="AU192" i="4"/>
  <c r="AQ192" i="4"/>
  <c r="AG192" i="4"/>
  <c r="AC192" i="4" s="1"/>
  <c r="V192" i="4"/>
  <c r="U192" i="4"/>
  <c r="S192" i="4"/>
  <c r="I192" i="4"/>
  <c r="BI191" i="4"/>
  <c r="BG191" i="4"/>
  <c r="BF191" i="4"/>
  <c r="BD191" i="4"/>
  <c r="BC191" i="4"/>
  <c r="BA191" i="4"/>
  <c r="AU191" i="4"/>
  <c r="AQ191" i="4"/>
  <c r="AG191" i="4"/>
  <c r="AC191" i="4" s="1"/>
  <c r="V191" i="4"/>
  <c r="U191" i="4"/>
  <c r="S191" i="4"/>
  <c r="I191" i="4"/>
  <c r="BI190" i="4"/>
  <c r="BG190" i="4"/>
  <c r="BF190" i="4"/>
  <c r="BD190" i="4"/>
  <c r="BC190" i="4"/>
  <c r="BA190" i="4"/>
  <c r="AU190" i="4"/>
  <c r="AQ190" i="4"/>
  <c r="AG190" i="4"/>
  <c r="AC190" i="4" s="1"/>
  <c r="V190" i="4"/>
  <c r="U190" i="4"/>
  <c r="S190" i="4"/>
  <c r="I190" i="4"/>
  <c r="BI189" i="4"/>
  <c r="BG189" i="4"/>
  <c r="BF189" i="4"/>
  <c r="BD189" i="4"/>
  <c r="BC189" i="4"/>
  <c r="BA189" i="4"/>
  <c r="AU189" i="4"/>
  <c r="AQ189" i="4"/>
  <c r="AG189" i="4"/>
  <c r="AC189" i="4" s="1"/>
  <c r="V189" i="4"/>
  <c r="U189" i="4"/>
  <c r="S189" i="4"/>
  <c r="I189" i="4"/>
  <c r="BI188" i="4"/>
  <c r="BG188" i="4"/>
  <c r="BF188" i="4"/>
  <c r="BD188" i="4"/>
  <c r="BC188" i="4"/>
  <c r="BA188" i="4"/>
  <c r="AU188" i="4"/>
  <c r="AQ188" i="4"/>
  <c r="AG188" i="4"/>
  <c r="AC188" i="4" s="1"/>
  <c r="V188" i="4"/>
  <c r="U188" i="4"/>
  <c r="S188" i="4"/>
  <c r="I188" i="4"/>
  <c r="BI187" i="4"/>
  <c r="BG187" i="4"/>
  <c r="BF187" i="4"/>
  <c r="BD187" i="4"/>
  <c r="BC187" i="4"/>
  <c r="BA187" i="4"/>
  <c r="AU187" i="4"/>
  <c r="AQ187" i="4"/>
  <c r="AG187" i="4"/>
  <c r="AC187" i="4" s="1"/>
  <c r="V187" i="4"/>
  <c r="U187" i="4"/>
  <c r="S187" i="4"/>
  <c r="I187" i="4"/>
  <c r="BI186" i="4"/>
  <c r="BG186" i="4"/>
  <c r="BF186" i="4"/>
  <c r="BD186" i="4"/>
  <c r="BC186" i="4"/>
  <c r="BA186" i="4"/>
  <c r="AU186" i="4"/>
  <c r="AQ186" i="4"/>
  <c r="AG186" i="4"/>
  <c r="AC186" i="4" s="1"/>
  <c r="V186" i="4"/>
  <c r="U186" i="4"/>
  <c r="S186" i="4"/>
  <c r="I186" i="4"/>
  <c r="BI185" i="4"/>
  <c r="BG185" i="4"/>
  <c r="BF185" i="4"/>
  <c r="BD185" i="4"/>
  <c r="BC185" i="4"/>
  <c r="BA185" i="4"/>
  <c r="AU185" i="4"/>
  <c r="AQ185" i="4"/>
  <c r="AG185" i="4"/>
  <c r="AC185" i="4" s="1"/>
  <c r="V185" i="4"/>
  <c r="U185" i="4"/>
  <c r="S185" i="4"/>
  <c r="I185" i="4"/>
  <c r="BI184" i="4"/>
  <c r="BG184" i="4"/>
  <c r="BF184" i="4"/>
  <c r="BD184" i="4"/>
  <c r="BC184" i="4"/>
  <c r="BA184" i="4"/>
  <c r="AU184" i="4"/>
  <c r="AQ184" i="4"/>
  <c r="AG184" i="4"/>
  <c r="AC184" i="4" s="1"/>
  <c r="V184" i="4"/>
  <c r="U184" i="4"/>
  <c r="S184" i="4"/>
  <c r="I184" i="4"/>
  <c r="BI183" i="4"/>
  <c r="BG183" i="4"/>
  <c r="BF183" i="4"/>
  <c r="BD183" i="4"/>
  <c r="BC183" i="4"/>
  <c r="BA183" i="4"/>
  <c r="AU183" i="4"/>
  <c r="AQ183" i="4"/>
  <c r="AG183" i="4"/>
  <c r="AC183" i="4" s="1"/>
  <c r="V183" i="4"/>
  <c r="U183" i="4"/>
  <c r="S183" i="4"/>
  <c r="I183" i="4"/>
  <c r="BI182" i="4"/>
  <c r="BG182" i="4"/>
  <c r="BF182" i="4"/>
  <c r="BD182" i="4"/>
  <c r="BC182" i="4"/>
  <c r="BA182" i="4"/>
  <c r="AU182" i="4"/>
  <c r="AQ182" i="4"/>
  <c r="AG182" i="4"/>
  <c r="AC182" i="4" s="1"/>
  <c r="V182" i="4"/>
  <c r="U182" i="4"/>
  <c r="S182" i="4"/>
  <c r="I182" i="4"/>
  <c r="BI181" i="4"/>
  <c r="BG181" i="4"/>
  <c r="BF181" i="4"/>
  <c r="BD181" i="4"/>
  <c r="BC181" i="4"/>
  <c r="BA181" i="4"/>
  <c r="AU181" i="4"/>
  <c r="AQ181" i="4"/>
  <c r="AG181" i="4"/>
  <c r="AC181" i="4" s="1"/>
  <c r="V181" i="4"/>
  <c r="U181" i="4"/>
  <c r="S181" i="4"/>
  <c r="I181" i="4"/>
  <c r="BI180" i="4"/>
  <c r="BG180" i="4"/>
  <c r="BF180" i="4"/>
  <c r="BD180" i="4"/>
  <c r="BC180" i="4"/>
  <c r="BA180" i="4"/>
  <c r="AU180" i="4"/>
  <c r="AQ180" i="4"/>
  <c r="AG180" i="4"/>
  <c r="AC180" i="4" s="1"/>
  <c r="V180" i="4"/>
  <c r="U180" i="4"/>
  <c r="S180" i="4"/>
  <c r="I180" i="4"/>
  <c r="BI179" i="4"/>
  <c r="BG179" i="4"/>
  <c r="BF179" i="4"/>
  <c r="BD179" i="4"/>
  <c r="BC179" i="4"/>
  <c r="BA179" i="4"/>
  <c r="AU179" i="4"/>
  <c r="AQ179" i="4"/>
  <c r="AG179" i="4"/>
  <c r="AC179" i="4" s="1"/>
  <c r="V179" i="4"/>
  <c r="U179" i="4"/>
  <c r="S179" i="4"/>
  <c r="I179" i="4"/>
  <c r="BI178" i="4"/>
  <c r="BG178" i="4"/>
  <c r="BF178" i="4"/>
  <c r="BD178" i="4"/>
  <c r="BC178" i="4"/>
  <c r="BA178" i="4"/>
  <c r="AU178" i="4"/>
  <c r="AQ178" i="4"/>
  <c r="AG178" i="4"/>
  <c r="AC178" i="4" s="1"/>
  <c r="V178" i="4"/>
  <c r="U178" i="4"/>
  <c r="S178" i="4"/>
  <c r="I178" i="4"/>
  <c r="BI177" i="4"/>
  <c r="BG177" i="4"/>
  <c r="BF177" i="4"/>
  <c r="BD177" i="4"/>
  <c r="BC177" i="4"/>
  <c r="BA177" i="4"/>
  <c r="AU177" i="4"/>
  <c r="AQ177" i="4"/>
  <c r="AG177" i="4"/>
  <c r="AC177" i="4" s="1"/>
  <c r="V177" i="4"/>
  <c r="U177" i="4"/>
  <c r="S177" i="4"/>
  <c r="I177" i="4"/>
  <c r="BI176" i="4"/>
  <c r="BG176" i="4"/>
  <c r="BF176" i="4"/>
  <c r="BD176" i="4"/>
  <c r="BC176" i="4"/>
  <c r="BA176" i="4"/>
  <c r="AU176" i="4"/>
  <c r="AQ176" i="4"/>
  <c r="AG176" i="4"/>
  <c r="AC176" i="4" s="1"/>
  <c r="V176" i="4"/>
  <c r="U176" i="4"/>
  <c r="S176" i="4"/>
  <c r="I176" i="4"/>
  <c r="BI175" i="4"/>
  <c r="BG175" i="4"/>
  <c r="BF175" i="4"/>
  <c r="BD175" i="4"/>
  <c r="BC175" i="4"/>
  <c r="BA175" i="4"/>
  <c r="AU175" i="4"/>
  <c r="AQ175" i="4"/>
  <c r="AG175" i="4"/>
  <c r="AC175" i="4" s="1"/>
  <c r="V175" i="4"/>
  <c r="U175" i="4"/>
  <c r="S175" i="4"/>
  <c r="I175" i="4"/>
  <c r="BI174" i="4"/>
  <c r="BG174" i="4"/>
  <c r="BF174" i="4"/>
  <c r="BD174" i="4"/>
  <c r="BC174" i="4"/>
  <c r="BA174" i="4"/>
  <c r="AU174" i="4"/>
  <c r="AQ174" i="4"/>
  <c r="AG174" i="4"/>
  <c r="AC174" i="4" s="1"/>
  <c r="V174" i="4"/>
  <c r="U174" i="4"/>
  <c r="S174" i="4"/>
  <c r="I174" i="4"/>
  <c r="BI173" i="4"/>
  <c r="BG173" i="4"/>
  <c r="BF173" i="4"/>
  <c r="BD173" i="4"/>
  <c r="BC173" i="4"/>
  <c r="BA173" i="4"/>
  <c r="AU173" i="4"/>
  <c r="AQ173" i="4"/>
  <c r="AG173" i="4"/>
  <c r="AC173" i="4" s="1"/>
  <c r="V173" i="4"/>
  <c r="U173" i="4"/>
  <c r="S173" i="4"/>
  <c r="I173" i="4"/>
  <c r="BI172" i="4"/>
  <c r="BG172" i="4"/>
  <c r="BF172" i="4"/>
  <c r="BD172" i="4"/>
  <c r="BC172" i="4"/>
  <c r="BA172" i="4"/>
  <c r="AU172" i="4"/>
  <c r="AQ172" i="4"/>
  <c r="AG172" i="4"/>
  <c r="AC172" i="4" s="1"/>
  <c r="V172" i="4"/>
  <c r="U172" i="4"/>
  <c r="S172" i="4"/>
  <c r="I172" i="4"/>
  <c r="BI171" i="4"/>
  <c r="BG171" i="4"/>
  <c r="BF171" i="4"/>
  <c r="BD171" i="4"/>
  <c r="BC171" i="4"/>
  <c r="BA171" i="4"/>
  <c r="AU171" i="4"/>
  <c r="AQ171" i="4"/>
  <c r="AG171" i="4"/>
  <c r="AC171" i="4" s="1"/>
  <c r="V171" i="4"/>
  <c r="U171" i="4"/>
  <c r="S171" i="4"/>
  <c r="I171" i="4"/>
  <c r="BI170" i="4"/>
  <c r="BG170" i="4"/>
  <c r="BF170" i="4"/>
  <c r="BD170" i="4"/>
  <c r="BC170" i="4"/>
  <c r="BA170" i="4"/>
  <c r="AU170" i="4"/>
  <c r="AQ170" i="4"/>
  <c r="AG170" i="4"/>
  <c r="AC170" i="4" s="1"/>
  <c r="V170" i="4"/>
  <c r="U170" i="4"/>
  <c r="S170" i="4"/>
  <c r="I170" i="4"/>
  <c r="BI169" i="4"/>
  <c r="BG169" i="4"/>
  <c r="BF169" i="4"/>
  <c r="BD169" i="4"/>
  <c r="BC169" i="4"/>
  <c r="BA169" i="4"/>
  <c r="AU169" i="4"/>
  <c r="AQ169" i="4"/>
  <c r="AG169" i="4"/>
  <c r="AC169" i="4" s="1"/>
  <c r="V169" i="4"/>
  <c r="U169" i="4"/>
  <c r="S169" i="4"/>
  <c r="I169" i="4"/>
  <c r="BI168" i="4"/>
  <c r="BG168" i="4"/>
  <c r="BF168" i="4"/>
  <c r="BD168" i="4"/>
  <c r="BC168" i="4"/>
  <c r="BA168" i="4"/>
  <c r="AU168" i="4"/>
  <c r="AQ168" i="4"/>
  <c r="AG168" i="4"/>
  <c r="AC168" i="4" s="1"/>
  <c r="V168" i="4"/>
  <c r="U168" i="4"/>
  <c r="S168" i="4"/>
  <c r="I168" i="4"/>
  <c r="BI167" i="4"/>
  <c r="BG167" i="4"/>
  <c r="BF167" i="4"/>
  <c r="BD167" i="4"/>
  <c r="BC167" i="4"/>
  <c r="BA167" i="4"/>
  <c r="AU167" i="4"/>
  <c r="AQ167" i="4"/>
  <c r="AG167" i="4"/>
  <c r="AC167" i="4" s="1"/>
  <c r="V167" i="4"/>
  <c r="U167" i="4"/>
  <c r="S167" i="4"/>
  <c r="I167" i="4"/>
  <c r="BI166" i="4"/>
  <c r="BG166" i="4"/>
  <c r="BF166" i="4"/>
  <c r="BD166" i="4"/>
  <c r="BC166" i="4"/>
  <c r="BA166" i="4"/>
  <c r="AU166" i="4"/>
  <c r="AQ166" i="4"/>
  <c r="AG166" i="4"/>
  <c r="AC166" i="4" s="1"/>
  <c r="V166" i="4"/>
  <c r="U166" i="4"/>
  <c r="S166" i="4"/>
  <c r="I166" i="4"/>
  <c r="BI165" i="4"/>
  <c r="BG165" i="4"/>
  <c r="BF165" i="4"/>
  <c r="BD165" i="4"/>
  <c r="BC165" i="4"/>
  <c r="BA165" i="4"/>
  <c r="AU165" i="4"/>
  <c r="AQ165" i="4"/>
  <c r="AG165" i="4"/>
  <c r="AC165" i="4" s="1"/>
  <c r="V165" i="4"/>
  <c r="U165" i="4"/>
  <c r="S165" i="4"/>
  <c r="I165" i="4"/>
  <c r="BI164" i="4"/>
  <c r="BG164" i="4"/>
  <c r="BF164" i="4"/>
  <c r="BD164" i="4"/>
  <c r="BC164" i="4"/>
  <c r="BA164" i="4"/>
  <c r="AU164" i="4"/>
  <c r="AQ164" i="4"/>
  <c r="AG164" i="4"/>
  <c r="AC164" i="4" s="1"/>
  <c r="V164" i="4"/>
  <c r="U164" i="4"/>
  <c r="S164" i="4"/>
  <c r="I164" i="4"/>
  <c r="BI163" i="4"/>
  <c r="BG163" i="4"/>
  <c r="BF163" i="4"/>
  <c r="BD163" i="4"/>
  <c r="BC163" i="4"/>
  <c r="BA163" i="4"/>
  <c r="AU163" i="4"/>
  <c r="AQ163" i="4"/>
  <c r="AG163" i="4"/>
  <c r="AC163" i="4" s="1"/>
  <c r="V163" i="4"/>
  <c r="U163" i="4"/>
  <c r="S163" i="4"/>
  <c r="I163" i="4"/>
  <c r="BI162" i="4"/>
  <c r="BG162" i="4"/>
  <c r="BF162" i="4"/>
  <c r="BD162" i="4"/>
  <c r="BC162" i="4"/>
  <c r="BA162" i="4"/>
  <c r="AU162" i="4"/>
  <c r="AQ162" i="4"/>
  <c r="AG162" i="4"/>
  <c r="AC162" i="4" s="1"/>
  <c r="V162" i="4"/>
  <c r="U162" i="4"/>
  <c r="S162" i="4"/>
  <c r="I162" i="4"/>
  <c r="BI161" i="4"/>
  <c r="BG161" i="4"/>
  <c r="BF161" i="4"/>
  <c r="BD161" i="4"/>
  <c r="BC161" i="4"/>
  <c r="BA161" i="4"/>
  <c r="AU161" i="4"/>
  <c r="AQ161" i="4"/>
  <c r="AG161" i="4"/>
  <c r="AC161" i="4" s="1"/>
  <c r="V161" i="4"/>
  <c r="U161" i="4"/>
  <c r="S161" i="4"/>
  <c r="I161" i="4"/>
  <c r="BI160" i="4"/>
  <c r="BG160" i="4"/>
  <c r="BF160" i="4"/>
  <c r="BD160" i="4"/>
  <c r="BC160" i="4"/>
  <c r="BA160" i="4"/>
  <c r="AU160" i="4"/>
  <c r="AQ160" i="4"/>
  <c r="AG160" i="4"/>
  <c r="AC160" i="4" s="1"/>
  <c r="V160" i="4"/>
  <c r="U160" i="4"/>
  <c r="S160" i="4"/>
  <c r="I160" i="4"/>
  <c r="BI159" i="4"/>
  <c r="BG159" i="4"/>
  <c r="BF159" i="4"/>
  <c r="BD159" i="4"/>
  <c r="BC159" i="4"/>
  <c r="BA159" i="4"/>
  <c r="AU159" i="4"/>
  <c r="AQ159" i="4"/>
  <c r="AG159" i="4"/>
  <c r="AC159" i="4" s="1"/>
  <c r="V159" i="4"/>
  <c r="U159" i="4"/>
  <c r="S159" i="4"/>
  <c r="I159" i="4"/>
  <c r="BI158" i="4"/>
  <c r="BG158" i="4"/>
  <c r="BF158" i="4"/>
  <c r="BD158" i="4"/>
  <c r="BC158" i="4"/>
  <c r="BA158" i="4"/>
  <c r="AU158" i="4"/>
  <c r="AQ158" i="4"/>
  <c r="AG158" i="4"/>
  <c r="AC158" i="4" s="1"/>
  <c r="V158" i="4"/>
  <c r="U158" i="4"/>
  <c r="S158" i="4"/>
  <c r="I158" i="4"/>
  <c r="BI157" i="4"/>
  <c r="BG157" i="4"/>
  <c r="BF157" i="4"/>
  <c r="BD157" i="4"/>
  <c r="BC157" i="4"/>
  <c r="BA157" i="4"/>
  <c r="AU157" i="4"/>
  <c r="AQ157" i="4"/>
  <c r="AG157" i="4"/>
  <c r="AC157" i="4" s="1"/>
  <c r="V157" i="4"/>
  <c r="U157" i="4"/>
  <c r="S157" i="4"/>
  <c r="I157" i="4"/>
  <c r="BI156" i="4"/>
  <c r="BG156" i="4"/>
  <c r="BF156" i="4"/>
  <c r="BD156" i="4"/>
  <c r="BC156" i="4"/>
  <c r="BA156" i="4"/>
  <c r="AU156" i="4"/>
  <c r="AQ156" i="4"/>
  <c r="AG156" i="4"/>
  <c r="AC156" i="4" s="1"/>
  <c r="V156" i="4"/>
  <c r="U156" i="4"/>
  <c r="S156" i="4"/>
  <c r="I156" i="4"/>
  <c r="BI155" i="4"/>
  <c r="BG155" i="4"/>
  <c r="BF155" i="4"/>
  <c r="BD155" i="4"/>
  <c r="BC155" i="4"/>
  <c r="BA155" i="4"/>
  <c r="AU155" i="4"/>
  <c r="AQ155" i="4"/>
  <c r="AG155" i="4"/>
  <c r="AC155" i="4" s="1"/>
  <c r="V155" i="4"/>
  <c r="U155" i="4"/>
  <c r="S155" i="4"/>
  <c r="I155" i="4"/>
  <c r="BI154" i="4"/>
  <c r="BG154" i="4"/>
  <c r="BF154" i="4"/>
  <c r="BD154" i="4"/>
  <c r="BC154" i="4"/>
  <c r="BA154" i="4"/>
  <c r="AU154" i="4"/>
  <c r="AQ154" i="4"/>
  <c r="AG154" i="4"/>
  <c r="AC154" i="4" s="1"/>
  <c r="V154" i="4"/>
  <c r="U154" i="4"/>
  <c r="S154" i="4"/>
  <c r="I154" i="4"/>
  <c r="BI153" i="4"/>
  <c r="BG153" i="4"/>
  <c r="BF153" i="4"/>
  <c r="BD153" i="4"/>
  <c r="BC153" i="4"/>
  <c r="BA153" i="4"/>
  <c r="AU153" i="4"/>
  <c r="AQ153" i="4"/>
  <c r="AG153" i="4"/>
  <c r="AC153" i="4" s="1"/>
  <c r="V153" i="4"/>
  <c r="U153" i="4"/>
  <c r="S153" i="4"/>
  <c r="I153" i="4"/>
  <c r="BI152" i="4"/>
  <c r="BG152" i="4"/>
  <c r="BF152" i="4"/>
  <c r="BD152" i="4"/>
  <c r="BC152" i="4"/>
  <c r="BA152" i="4"/>
  <c r="AU152" i="4"/>
  <c r="AQ152" i="4"/>
  <c r="AG152" i="4"/>
  <c r="AC152" i="4" s="1"/>
  <c r="V152" i="4"/>
  <c r="U152" i="4"/>
  <c r="S152" i="4"/>
  <c r="I152" i="4"/>
  <c r="BI151" i="4"/>
  <c r="BG151" i="4"/>
  <c r="BF151" i="4"/>
  <c r="BD151" i="4"/>
  <c r="BC151" i="4"/>
  <c r="BA151" i="4"/>
  <c r="AU151" i="4"/>
  <c r="AQ151" i="4"/>
  <c r="AG151" i="4"/>
  <c r="AC151" i="4" s="1"/>
  <c r="V151" i="4"/>
  <c r="U151" i="4"/>
  <c r="S151" i="4"/>
  <c r="I151" i="4"/>
  <c r="BI150" i="4"/>
  <c r="BG150" i="4"/>
  <c r="BF150" i="4"/>
  <c r="BD150" i="4"/>
  <c r="BC150" i="4"/>
  <c r="BA150" i="4"/>
  <c r="AU150" i="4"/>
  <c r="AQ150" i="4"/>
  <c r="AG150" i="4"/>
  <c r="AC150" i="4" s="1"/>
  <c r="V150" i="4"/>
  <c r="U150" i="4"/>
  <c r="S150" i="4"/>
  <c r="I150" i="4"/>
  <c r="BI149" i="4"/>
  <c r="BG149" i="4"/>
  <c r="BF149" i="4"/>
  <c r="BD149" i="4"/>
  <c r="BC149" i="4"/>
  <c r="BA149" i="4"/>
  <c r="AU149" i="4"/>
  <c r="AQ149" i="4"/>
  <c r="AG149" i="4"/>
  <c r="AC149" i="4" s="1"/>
  <c r="V149" i="4"/>
  <c r="U149" i="4"/>
  <c r="S149" i="4"/>
  <c r="I149" i="4"/>
  <c r="BI148" i="4"/>
  <c r="BG148" i="4"/>
  <c r="BF148" i="4"/>
  <c r="BD148" i="4"/>
  <c r="BC148" i="4"/>
  <c r="BA148" i="4"/>
  <c r="AU148" i="4"/>
  <c r="AQ148" i="4"/>
  <c r="AG148" i="4"/>
  <c r="AC148" i="4" s="1"/>
  <c r="V148" i="4"/>
  <c r="U148" i="4"/>
  <c r="S148" i="4"/>
  <c r="I148" i="4"/>
  <c r="BI147" i="4"/>
  <c r="BG147" i="4"/>
  <c r="BF147" i="4"/>
  <c r="BD147" i="4"/>
  <c r="BC147" i="4"/>
  <c r="BA147" i="4"/>
  <c r="AU147" i="4"/>
  <c r="AQ147" i="4"/>
  <c r="AG147" i="4"/>
  <c r="AC147" i="4" s="1"/>
  <c r="V147" i="4"/>
  <c r="U147" i="4"/>
  <c r="S147" i="4"/>
  <c r="I147" i="4"/>
  <c r="BI146" i="4"/>
  <c r="BG146" i="4"/>
  <c r="BF146" i="4"/>
  <c r="BD146" i="4"/>
  <c r="BC146" i="4"/>
  <c r="BA146" i="4"/>
  <c r="AU146" i="4"/>
  <c r="AQ146" i="4"/>
  <c r="AG146" i="4"/>
  <c r="AC146" i="4" s="1"/>
  <c r="V146" i="4"/>
  <c r="U146" i="4"/>
  <c r="S146" i="4"/>
  <c r="I146" i="4"/>
  <c r="BI145" i="4"/>
  <c r="BG145" i="4"/>
  <c r="BF145" i="4"/>
  <c r="BD145" i="4"/>
  <c r="BC145" i="4"/>
  <c r="BA145" i="4"/>
  <c r="AU145" i="4"/>
  <c r="AQ145" i="4"/>
  <c r="AG145" i="4"/>
  <c r="AC145" i="4" s="1"/>
  <c r="V145" i="4"/>
  <c r="U145" i="4"/>
  <c r="S145" i="4"/>
  <c r="I145" i="4"/>
  <c r="BI144" i="4"/>
  <c r="BG144" i="4"/>
  <c r="BF144" i="4"/>
  <c r="BD144" i="4"/>
  <c r="BC144" i="4"/>
  <c r="BA144" i="4"/>
  <c r="AU144" i="4"/>
  <c r="AQ144" i="4"/>
  <c r="AG144" i="4"/>
  <c r="AC144" i="4" s="1"/>
  <c r="V144" i="4"/>
  <c r="U144" i="4"/>
  <c r="S144" i="4"/>
  <c r="I144" i="4"/>
  <c r="BI143" i="4"/>
  <c r="BG143" i="4"/>
  <c r="BF143" i="4"/>
  <c r="BD143" i="4"/>
  <c r="BC143" i="4"/>
  <c r="BA143" i="4"/>
  <c r="AU143" i="4"/>
  <c r="AQ143" i="4"/>
  <c r="AG143" i="4"/>
  <c r="AC143" i="4" s="1"/>
  <c r="V143" i="4"/>
  <c r="U143" i="4"/>
  <c r="S143" i="4"/>
  <c r="I143" i="4"/>
  <c r="BI142" i="4"/>
  <c r="BG142" i="4"/>
  <c r="BF142" i="4"/>
  <c r="BD142" i="4"/>
  <c r="BC142" i="4"/>
  <c r="BA142" i="4"/>
  <c r="AU142" i="4"/>
  <c r="AQ142" i="4"/>
  <c r="AG142" i="4"/>
  <c r="AC142" i="4" s="1"/>
  <c r="V142" i="4"/>
  <c r="U142" i="4"/>
  <c r="S142" i="4"/>
  <c r="I142" i="4"/>
  <c r="BI141" i="4"/>
  <c r="BG141" i="4"/>
  <c r="BF141" i="4"/>
  <c r="BD141" i="4"/>
  <c r="BC141" i="4"/>
  <c r="BA141" i="4"/>
  <c r="AU141" i="4"/>
  <c r="AQ141" i="4"/>
  <c r="AG141" i="4"/>
  <c r="AC141" i="4" s="1"/>
  <c r="V141" i="4"/>
  <c r="U141" i="4"/>
  <c r="S141" i="4"/>
  <c r="I141" i="4"/>
  <c r="BI140" i="4"/>
  <c r="BG140" i="4"/>
  <c r="BF140" i="4"/>
  <c r="BD140" i="4"/>
  <c r="BC140" i="4"/>
  <c r="BA140" i="4"/>
  <c r="AU140" i="4"/>
  <c r="AQ140" i="4"/>
  <c r="AG140" i="4"/>
  <c r="AC140" i="4" s="1"/>
  <c r="V140" i="4"/>
  <c r="U140" i="4"/>
  <c r="S140" i="4"/>
  <c r="I140" i="4"/>
  <c r="BI139" i="4"/>
  <c r="BG139" i="4"/>
  <c r="BF139" i="4"/>
  <c r="BD139" i="4"/>
  <c r="BC139" i="4"/>
  <c r="BA139" i="4"/>
  <c r="AU139" i="4"/>
  <c r="AQ139" i="4"/>
  <c r="AG139" i="4"/>
  <c r="AC139" i="4" s="1"/>
  <c r="V139" i="4"/>
  <c r="U139" i="4"/>
  <c r="S139" i="4"/>
  <c r="I139" i="4"/>
  <c r="BI138" i="4"/>
  <c r="BG138" i="4"/>
  <c r="BF138" i="4"/>
  <c r="BD138" i="4"/>
  <c r="BC138" i="4"/>
  <c r="BA138" i="4"/>
  <c r="AU138" i="4"/>
  <c r="AQ138" i="4"/>
  <c r="AG138" i="4"/>
  <c r="AC138" i="4" s="1"/>
  <c r="V138" i="4"/>
  <c r="U138" i="4"/>
  <c r="S138" i="4"/>
  <c r="I138" i="4"/>
  <c r="BI137" i="4"/>
  <c r="BG137" i="4"/>
  <c r="BF137" i="4"/>
  <c r="BD137" i="4"/>
  <c r="BC137" i="4"/>
  <c r="BA137" i="4"/>
  <c r="AU137" i="4"/>
  <c r="AQ137" i="4"/>
  <c r="AG137" i="4"/>
  <c r="AC137" i="4" s="1"/>
  <c r="V137" i="4"/>
  <c r="U137" i="4"/>
  <c r="S137" i="4"/>
  <c r="I137" i="4"/>
  <c r="BI136" i="4"/>
  <c r="BG136" i="4"/>
  <c r="BF136" i="4"/>
  <c r="BD136" i="4"/>
  <c r="BC136" i="4"/>
  <c r="BA136" i="4"/>
  <c r="AU136" i="4"/>
  <c r="AQ136" i="4"/>
  <c r="AG136" i="4"/>
  <c r="AC136" i="4" s="1"/>
  <c r="V136" i="4"/>
  <c r="U136" i="4"/>
  <c r="S136" i="4"/>
  <c r="I136" i="4"/>
  <c r="BI135" i="4"/>
  <c r="BG135" i="4"/>
  <c r="BF135" i="4"/>
  <c r="BD135" i="4"/>
  <c r="BC135" i="4"/>
  <c r="BA135" i="4"/>
  <c r="AU135" i="4"/>
  <c r="AQ135" i="4"/>
  <c r="AG135" i="4"/>
  <c r="AC135" i="4" s="1"/>
  <c r="V135" i="4"/>
  <c r="U135" i="4"/>
  <c r="S135" i="4"/>
  <c r="I135" i="4"/>
  <c r="BI134" i="4"/>
  <c r="BG134" i="4"/>
  <c r="BF134" i="4"/>
  <c r="BD134" i="4"/>
  <c r="BC134" i="4"/>
  <c r="BA134" i="4"/>
  <c r="AU134" i="4"/>
  <c r="AQ134" i="4"/>
  <c r="AG134" i="4"/>
  <c r="AC134" i="4" s="1"/>
  <c r="V134" i="4"/>
  <c r="U134" i="4"/>
  <c r="S134" i="4"/>
  <c r="I134" i="4"/>
  <c r="BI133" i="4"/>
  <c r="BG133" i="4"/>
  <c r="BF133" i="4"/>
  <c r="BD133" i="4"/>
  <c r="BC133" i="4"/>
  <c r="BA133" i="4"/>
  <c r="AU133" i="4"/>
  <c r="AQ133" i="4"/>
  <c r="AG133" i="4"/>
  <c r="AC133" i="4" s="1"/>
  <c r="V133" i="4"/>
  <c r="U133" i="4"/>
  <c r="S133" i="4"/>
  <c r="I133" i="4"/>
  <c r="BI132" i="4"/>
  <c r="BG132" i="4"/>
  <c r="BF132" i="4"/>
  <c r="BD132" i="4"/>
  <c r="BC132" i="4"/>
  <c r="BA132" i="4"/>
  <c r="AU132" i="4"/>
  <c r="AQ132" i="4"/>
  <c r="AG132" i="4"/>
  <c r="AC132" i="4" s="1"/>
  <c r="V132" i="4"/>
  <c r="U132" i="4"/>
  <c r="S132" i="4"/>
  <c r="I132" i="4"/>
  <c r="BI131" i="4"/>
  <c r="BG131" i="4"/>
  <c r="BF131" i="4"/>
  <c r="BD131" i="4"/>
  <c r="BC131" i="4"/>
  <c r="BA131" i="4"/>
  <c r="AU131" i="4"/>
  <c r="AQ131" i="4"/>
  <c r="AG131" i="4"/>
  <c r="AC131" i="4" s="1"/>
  <c r="V131" i="4"/>
  <c r="U131" i="4"/>
  <c r="S131" i="4"/>
  <c r="I131" i="4"/>
  <c r="BI130" i="4"/>
  <c r="BG130" i="4"/>
  <c r="BF130" i="4"/>
  <c r="BD130" i="4"/>
  <c r="BC130" i="4"/>
  <c r="BA130" i="4"/>
  <c r="AU130" i="4"/>
  <c r="AQ130" i="4"/>
  <c r="AG130" i="4"/>
  <c r="AC130" i="4" s="1"/>
  <c r="V130" i="4"/>
  <c r="U130" i="4"/>
  <c r="S130" i="4"/>
  <c r="I130" i="4"/>
  <c r="BI129" i="4"/>
  <c r="BG129" i="4"/>
  <c r="BF129" i="4"/>
  <c r="BD129" i="4"/>
  <c r="BC129" i="4"/>
  <c r="BA129" i="4"/>
  <c r="AU129" i="4"/>
  <c r="AQ129" i="4"/>
  <c r="AG129" i="4"/>
  <c r="AC129" i="4" s="1"/>
  <c r="V129" i="4"/>
  <c r="U129" i="4"/>
  <c r="S129" i="4"/>
  <c r="I129" i="4"/>
  <c r="BI128" i="4"/>
  <c r="BG128" i="4"/>
  <c r="BF128" i="4"/>
  <c r="BD128" i="4"/>
  <c r="BC128" i="4"/>
  <c r="BA128" i="4"/>
  <c r="AU128" i="4"/>
  <c r="AQ128" i="4"/>
  <c r="AG128" i="4"/>
  <c r="AC128" i="4" s="1"/>
  <c r="V128" i="4"/>
  <c r="U128" i="4"/>
  <c r="S128" i="4"/>
  <c r="I128" i="4"/>
  <c r="BI127" i="4"/>
  <c r="BG127" i="4"/>
  <c r="BF127" i="4"/>
  <c r="BD127" i="4"/>
  <c r="BC127" i="4"/>
  <c r="BA127" i="4"/>
  <c r="AU127" i="4"/>
  <c r="AQ127" i="4"/>
  <c r="AG127" i="4"/>
  <c r="AC127" i="4" s="1"/>
  <c r="V127" i="4"/>
  <c r="U127" i="4"/>
  <c r="S127" i="4"/>
  <c r="I127" i="4"/>
  <c r="BI126" i="4"/>
  <c r="BG126" i="4"/>
  <c r="BF126" i="4"/>
  <c r="BD126" i="4"/>
  <c r="BC126" i="4"/>
  <c r="BA126" i="4"/>
  <c r="AU126" i="4"/>
  <c r="AQ126" i="4"/>
  <c r="AG126" i="4"/>
  <c r="AC126" i="4" s="1"/>
  <c r="V126" i="4"/>
  <c r="U126" i="4"/>
  <c r="S126" i="4"/>
  <c r="I126" i="4"/>
  <c r="BI125" i="4"/>
  <c r="BG125" i="4"/>
  <c r="BF125" i="4"/>
  <c r="BD125" i="4"/>
  <c r="BC125" i="4"/>
  <c r="BA125" i="4"/>
  <c r="AU125" i="4"/>
  <c r="AQ125" i="4"/>
  <c r="AG125" i="4"/>
  <c r="AC125" i="4" s="1"/>
  <c r="V125" i="4"/>
  <c r="U125" i="4"/>
  <c r="S125" i="4"/>
  <c r="I125" i="4"/>
  <c r="BI124" i="4"/>
  <c r="BG124" i="4"/>
  <c r="BF124" i="4"/>
  <c r="BD124" i="4"/>
  <c r="BC124" i="4"/>
  <c r="BA124" i="4"/>
  <c r="AU124" i="4"/>
  <c r="AQ124" i="4"/>
  <c r="AG124" i="4"/>
  <c r="AC124" i="4" s="1"/>
  <c r="V124" i="4"/>
  <c r="U124" i="4"/>
  <c r="S124" i="4"/>
  <c r="I124" i="4"/>
  <c r="BI123" i="4"/>
  <c r="BG123" i="4"/>
  <c r="BF123" i="4"/>
  <c r="BD123" i="4"/>
  <c r="BC123" i="4"/>
  <c r="BA123" i="4"/>
  <c r="AU123" i="4"/>
  <c r="AQ123" i="4"/>
  <c r="AG123" i="4"/>
  <c r="AC123" i="4" s="1"/>
  <c r="V123" i="4"/>
  <c r="U123" i="4"/>
  <c r="S123" i="4"/>
  <c r="I123" i="4"/>
  <c r="BI122" i="4"/>
  <c r="BG122" i="4"/>
  <c r="BF122" i="4"/>
  <c r="BD122" i="4"/>
  <c r="BC122" i="4"/>
  <c r="BA122" i="4"/>
  <c r="AU122" i="4"/>
  <c r="AQ122" i="4"/>
  <c r="AG122" i="4"/>
  <c r="AC122" i="4" s="1"/>
  <c r="V122" i="4"/>
  <c r="U122" i="4"/>
  <c r="S122" i="4"/>
  <c r="I122" i="4"/>
  <c r="BI121" i="4"/>
  <c r="BG121" i="4"/>
  <c r="BF121" i="4"/>
  <c r="BD121" i="4"/>
  <c r="BC121" i="4"/>
  <c r="BA121" i="4"/>
  <c r="AU121" i="4"/>
  <c r="AQ121" i="4"/>
  <c r="AG121" i="4"/>
  <c r="AC121" i="4" s="1"/>
  <c r="V121" i="4"/>
  <c r="U121" i="4"/>
  <c r="S121" i="4"/>
  <c r="I121" i="4"/>
  <c r="BI120" i="4"/>
  <c r="BG120" i="4"/>
  <c r="BF120" i="4"/>
  <c r="BD120" i="4"/>
  <c r="BC120" i="4"/>
  <c r="BA120" i="4"/>
  <c r="AU120" i="4"/>
  <c r="AQ120" i="4"/>
  <c r="AG120" i="4"/>
  <c r="AC120" i="4" s="1"/>
  <c r="V120" i="4"/>
  <c r="U120" i="4"/>
  <c r="S120" i="4"/>
  <c r="I120" i="4"/>
  <c r="BI119" i="4"/>
  <c r="BG119" i="4"/>
  <c r="BF119" i="4"/>
  <c r="BD119" i="4"/>
  <c r="BC119" i="4"/>
  <c r="BA119" i="4"/>
  <c r="AU119" i="4"/>
  <c r="AQ119" i="4"/>
  <c r="AG119" i="4"/>
  <c r="AC119" i="4" s="1"/>
  <c r="V119" i="4"/>
  <c r="U119" i="4"/>
  <c r="S119" i="4"/>
  <c r="I119" i="4"/>
  <c r="BI118" i="4"/>
  <c r="BG118" i="4"/>
  <c r="BF118" i="4"/>
  <c r="BD118" i="4"/>
  <c r="BC118" i="4"/>
  <c r="BA118" i="4"/>
  <c r="AU118" i="4"/>
  <c r="AQ118" i="4"/>
  <c r="AG118" i="4"/>
  <c r="AC118" i="4" s="1"/>
  <c r="V118" i="4"/>
  <c r="U118" i="4"/>
  <c r="S118" i="4"/>
  <c r="I118" i="4"/>
  <c r="BI117" i="4"/>
  <c r="BG117" i="4"/>
  <c r="BF117" i="4"/>
  <c r="BD117" i="4"/>
  <c r="BC117" i="4"/>
  <c r="BA117" i="4"/>
  <c r="AU117" i="4"/>
  <c r="AQ117" i="4"/>
  <c r="AG117" i="4"/>
  <c r="AC117" i="4" s="1"/>
  <c r="V117" i="4"/>
  <c r="U117" i="4"/>
  <c r="S117" i="4"/>
  <c r="I117" i="4"/>
  <c r="BI116" i="4"/>
  <c r="BG116" i="4"/>
  <c r="BF116" i="4"/>
  <c r="BD116" i="4"/>
  <c r="BC116" i="4"/>
  <c r="BA116" i="4"/>
  <c r="AU116" i="4"/>
  <c r="AQ116" i="4"/>
  <c r="AG116" i="4"/>
  <c r="AC116" i="4" s="1"/>
  <c r="V116" i="4"/>
  <c r="U116" i="4"/>
  <c r="S116" i="4"/>
  <c r="I116" i="4"/>
  <c r="BI115" i="4"/>
  <c r="BG115" i="4"/>
  <c r="BF115" i="4"/>
  <c r="BD115" i="4"/>
  <c r="BC115" i="4"/>
  <c r="BA115" i="4"/>
  <c r="AU115" i="4"/>
  <c r="AQ115" i="4"/>
  <c r="AG115" i="4"/>
  <c r="AC115" i="4" s="1"/>
  <c r="V115" i="4"/>
  <c r="U115" i="4"/>
  <c r="S115" i="4"/>
  <c r="I115" i="4"/>
  <c r="BI114" i="4"/>
  <c r="BG114" i="4"/>
  <c r="BF114" i="4"/>
  <c r="BD114" i="4"/>
  <c r="BC114" i="4"/>
  <c r="BA114" i="4"/>
  <c r="AU114" i="4"/>
  <c r="AQ114" i="4"/>
  <c r="AG114" i="4"/>
  <c r="AC114" i="4" s="1"/>
  <c r="V114" i="4"/>
  <c r="U114" i="4"/>
  <c r="S114" i="4"/>
  <c r="I114" i="4"/>
  <c r="BI113" i="4"/>
  <c r="BG113" i="4"/>
  <c r="BF113" i="4"/>
  <c r="BD113" i="4"/>
  <c r="BC113" i="4"/>
  <c r="BA113" i="4"/>
  <c r="AU113" i="4"/>
  <c r="AQ113" i="4"/>
  <c r="AG113" i="4"/>
  <c r="AC113" i="4" s="1"/>
  <c r="V113" i="4"/>
  <c r="U113" i="4"/>
  <c r="S113" i="4"/>
  <c r="I113" i="4"/>
  <c r="BI112" i="4"/>
  <c r="BG112" i="4"/>
  <c r="BF112" i="4"/>
  <c r="BD112" i="4"/>
  <c r="BC112" i="4"/>
  <c r="BA112" i="4"/>
  <c r="AU112" i="4"/>
  <c r="AQ112" i="4"/>
  <c r="AG112" i="4"/>
  <c r="AC112" i="4" s="1"/>
  <c r="V112" i="4"/>
  <c r="U112" i="4"/>
  <c r="S112" i="4"/>
  <c r="I112" i="4"/>
  <c r="BI111" i="4"/>
  <c r="BG111" i="4"/>
  <c r="BF111" i="4"/>
  <c r="BD111" i="4"/>
  <c r="BC111" i="4"/>
  <c r="BA111" i="4"/>
  <c r="AU111" i="4"/>
  <c r="AQ111" i="4"/>
  <c r="AG111" i="4"/>
  <c r="AC111" i="4" s="1"/>
  <c r="V111" i="4"/>
  <c r="U111" i="4"/>
  <c r="S111" i="4"/>
  <c r="I111" i="4"/>
  <c r="BI110" i="4"/>
  <c r="BG110" i="4"/>
  <c r="BF110" i="4"/>
  <c r="BD110" i="4"/>
  <c r="BC110" i="4"/>
  <c r="BA110" i="4"/>
  <c r="AU110" i="4"/>
  <c r="AQ110" i="4"/>
  <c r="AG110" i="4"/>
  <c r="AC110" i="4" s="1"/>
  <c r="V110" i="4"/>
  <c r="U110" i="4"/>
  <c r="S110" i="4"/>
  <c r="I110" i="4"/>
  <c r="BI109" i="4"/>
  <c r="BG109" i="4"/>
  <c r="BF109" i="4"/>
  <c r="BD109" i="4"/>
  <c r="BC109" i="4"/>
  <c r="BA109" i="4"/>
  <c r="AU109" i="4"/>
  <c r="AQ109" i="4"/>
  <c r="AG109" i="4"/>
  <c r="AC109" i="4" s="1"/>
  <c r="V109" i="4"/>
  <c r="U109" i="4"/>
  <c r="S109" i="4"/>
  <c r="I109" i="4"/>
  <c r="BI108" i="4"/>
  <c r="BG108" i="4"/>
  <c r="BF108" i="4"/>
  <c r="BD108" i="4"/>
  <c r="BC108" i="4"/>
  <c r="BA108" i="4"/>
  <c r="AU108" i="4"/>
  <c r="AQ108" i="4"/>
  <c r="AG108" i="4"/>
  <c r="AC108" i="4" s="1"/>
  <c r="V108" i="4"/>
  <c r="U108" i="4"/>
  <c r="S108" i="4"/>
  <c r="I108" i="4"/>
  <c r="BI107" i="4"/>
  <c r="BG107" i="4"/>
  <c r="BF107" i="4"/>
  <c r="BD107" i="4"/>
  <c r="BC107" i="4"/>
  <c r="BA107" i="4"/>
  <c r="AU107" i="4"/>
  <c r="AQ107" i="4"/>
  <c r="AG107" i="4"/>
  <c r="AC107" i="4" s="1"/>
  <c r="V107" i="4"/>
  <c r="U107" i="4"/>
  <c r="S107" i="4"/>
  <c r="I107" i="4"/>
  <c r="BI106" i="4"/>
  <c r="BG106" i="4"/>
  <c r="BF106" i="4"/>
  <c r="BD106" i="4"/>
  <c r="BC106" i="4"/>
  <c r="BA106" i="4"/>
  <c r="AU106" i="4"/>
  <c r="AQ106" i="4"/>
  <c r="AG106" i="4"/>
  <c r="AC106" i="4" s="1"/>
  <c r="V106" i="4"/>
  <c r="U106" i="4"/>
  <c r="S106" i="4"/>
  <c r="I106" i="4"/>
  <c r="BI105" i="4"/>
  <c r="BG105" i="4"/>
  <c r="BF105" i="4"/>
  <c r="BD105" i="4"/>
  <c r="BC105" i="4"/>
  <c r="BA105" i="4"/>
  <c r="AU105" i="4"/>
  <c r="AQ105" i="4"/>
  <c r="AG105" i="4"/>
  <c r="AC105" i="4" s="1"/>
  <c r="V105" i="4"/>
  <c r="U105" i="4"/>
  <c r="S105" i="4"/>
  <c r="I105" i="4"/>
  <c r="BI104" i="4"/>
  <c r="BG104" i="4"/>
  <c r="BF104" i="4"/>
  <c r="BD104" i="4"/>
  <c r="BC104" i="4"/>
  <c r="BA104" i="4"/>
  <c r="AU104" i="4"/>
  <c r="AQ104" i="4"/>
  <c r="AG104" i="4"/>
  <c r="AC104" i="4" s="1"/>
  <c r="V104" i="4"/>
  <c r="U104" i="4"/>
  <c r="S104" i="4"/>
  <c r="I104" i="4"/>
  <c r="BI103" i="4"/>
  <c r="BG103" i="4"/>
  <c r="BF103" i="4"/>
  <c r="BD103" i="4"/>
  <c r="BC103" i="4"/>
  <c r="BA103" i="4"/>
  <c r="AU103" i="4"/>
  <c r="AQ103" i="4"/>
  <c r="AG103" i="4"/>
  <c r="AC103" i="4" s="1"/>
  <c r="V103" i="4"/>
  <c r="U103" i="4"/>
  <c r="S103" i="4"/>
  <c r="I103" i="4"/>
  <c r="BI102" i="4"/>
  <c r="BG102" i="4"/>
  <c r="BF102" i="4"/>
  <c r="BD102" i="4"/>
  <c r="BC102" i="4"/>
  <c r="BA102" i="4"/>
  <c r="AU102" i="4"/>
  <c r="AQ102" i="4"/>
  <c r="AG102" i="4"/>
  <c r="AC102" i="4" s="1"/>
  <c r="V102" i="4"/>
  <c r="U102" i="4"/>
  <c r="S102" i="4"/>
  <c r="I102" i="4"/>
  <c r="BI101" i="4"/>
  <c r="BG101" i="4"/>
  <c r="BF101" i="4"/>
  <c r="BD101" i="4"/>
  <c r="BC101" i="4"/>
  <c r="BA101" i="4"/>
  <c r="AU101" i="4"/>
  <c r="AQ101" i="4"/>
  <c r="AG101" i="4"/>
  <c r="AC101" i="4" s="1"/>
  <c r="V101" i="4"/>
  <c r="U101" i="4"/>
  <c r="S101" i="4"/>
  <c r="I101" i="4"/>
  <c r="BI100" i="4"/>
  <c r="BG100" i="4"/>
  <c r="BF100" i="4"/>
  <c r="BD100" i="4"/>
  <c r="BC100" i="4"/>
  <c r="BA100" i="4"/>
  <c r="AU100" i="4"/>
  <c r="AQ100" i="4"/>
  <c r="AG100" i="4"/>
  <c r="AC100" i="4" s="1"/>
  <c r="V100" i="4"/>
  <c r="U100" i="4"/>
  <c r="S100" i="4"/>
  <c r="I100" i="4"/>
  <c r="BI99" i="4"/>
  <c r="BG99" i="4"/>
  <c r="BF99" i="4"/>
  <c r="BD99" i="4"/>
  <c r="BC99" i="4"/>
  <c r="BA99" i="4"/>
  <c r="AU99" i="4"/>
  <c r="AQ99" i="4"/>
  <c r="AG99" i="4"/>
  <c r="AC99" i="4" s="1"/>
  <c r="V99" i="4"/>
  <c r="U99" i="4"/>
  <c r="S99" i="4"/>
  <c r="I99" i="4"/>
  <c r="BI98" i="4"/>
  <c r="BG98" i="4"/>
  <c r="BF98" i="4"/>
  <c r="BD98" i="4"/>
  <c r="BC98" i="4"/>
  <c r="BA98" i="4"/>
  <c r="AU98" i="4"/>
  <c r="AQ98" i="4"/>
  <c r="AG98" i="4"/>
  <c r="AC98" i="4" s="1"/>
  <c r="V98" i="4"/>
  <c r="U98" i="4"/>
  <c r="S98" i="4"/>
  <c r="I98" i="4"/>
  <c r="BI97" i="4"/>
  <c r="BG97" i="4"/>
  <c r="BF97" i="4"/>
  <c r="BD97" i="4"/>
  <c r="BC97" i="4"/>
  <c r="BA97" i="4"/>
  <c r="AU97" i="4"/>
  <c r="AQ97" i="4"/>
  <c r="AG97" i="4"/>
  <c r="AC97" i="4" s="1"/>
  <c r="V97" i="4"/>
  <c r="U97" i="4"/>
  <c r="S97" i="4"/>
  <c r="I97" i="4"/>
  <c r="BI96" i="4"/>
  <c r="BG96" i="4"/>
  <c r="BF96" i="4"/>
  <c r="BD96" i="4"/>
  <c r="BC96" i="4"/>
  <c r="BA96" i="4"/>
  <c r="AU96" i="4"/>
  <c r="AQ96" i="4"/>
  <c r="AG96" i="4"/>
  <c r="AC96" i="4" s="1"/>
  <c r="V96" i="4"/>
  <c r="U96" i="4"/>
  <c r="S96" i="4"/>
  <c r="I96" i="4"/>
  <c r="BI95" i="4"/>
  <c r="BG95" i="4"/>
  <c r="BF95" i="4"/>
  <c r="BD95" i="4"/>
  <c r="BC95" i="4"/>
  <c r="BA95" i="4"/>
  <c r="AU95" i="4"/>
  <c r="AQ95" i="4"/>
  <c r="AG95" i="4"/>
  <c r="AC95" i="4" s="1"/>
  <c r="V95" i="4"/>
  <c r="U95" i="4"/>
  <c r="S95" i="4"/>
  <c r="I95" i="4"/>
  <c r="BI94" i="4"/>
  <c r="BG94" i="4"/>
  <c r="BF94" i="4"/>
  <c r="BD94" i="4"/>
  <c r="BC94" i="4"/>
  <c r="BA94" i="4"/>
  <c r="AU94" i="4"/>
  <c r="AQ94" i="4"/>
  <c r="AG94" i="4"/>
  <c r="AC94" i="4" s="1"/>
  <c r="V94" i="4"/>
  <c r="U94" i="4"/>
  <c r="S94" i="4"/>
  <c r="I94" i="4"/>
  <c r="BI93" i="4"/>
  <c r="BG93" i="4"/>
  <c r="BF93" i="4"/>
  <c r="BD93" i="4"/>
  <c r="BC93" i="4"/>
  <c r="BA93" i="4"/>
  <c r="AU93" i="4"/>
  <c r="AQ93" i="4"/>
  <c r="AG93" i="4"/>
  <c r="AC93" i="4" s="1"/>
  <c r="V93" i="4"/>
  <c r="U93" i="4"/>
  <c r="S93" i="4"/>
  <c r="I93" i="4"/>
  <c r="BI92" i="4"/>
  <c r="BG92" i="4"/>
  <c r="BF92" i="4"/>
  <c r="BD92" i="4"/>
  <c r="BC92" i="4"/>
  <c r="BA92" i="4"/>
  <c r="AU92" i="4"/>
  <c r="AQ92" i="4"/>
  <c r="AG92" i="4"/>
  <c r="AC92" i="4" s="1"/>
  <c r="V92" i="4"/>
  <c r="U92" i="4"/>
  <c r="S92" i="4"/>
  <c r="I92" i="4"/>
  <c r="BI91" i="4"/>
  <c r="BG91" i="4"/>
  <c r="BF91" i="4"/>
  <c r="BD91" i="4"/>
  <c r="BC91" i="4"/>
  <c r="BA91" i="4"/>
  <c r="AU91" i="4"/>
  <c r="AQ91" i="4"/>
  <c r="AG91" i="4"/>
  <c r="AC91" i="4" s="1"/>
  <c r="V91" i="4"/>
  <c r="U91" i="4"/>
  <c r="S91" i="4"/>
  <c r="I91" i="4"/>
  <c r="BI90" i="4"/>
  <c r="BG90" i="4"/>
  <c r="BF90" i="4"/>
  <c r="BD90" i="4"/>
  <c r="BC90" i="4"/>
  <c r="BA90" i="4"/>
  <c r="AU90" i="4"/>
  <c r="AQ90" i="4"/>
  <c r="AG90" i="4"/>
  <c r="AC90" i="4" s="1"/>
  <c r="V90" i="4"/>
  <c r="U90" i="4"/>
  <c r="S90" i="4"/>
  <c r="I90" i="4"/>
  <c r="BI89" i="4"/>
  <c r="BG89" i="4"/>
  <c r="BF89" i="4"/>
  <c r="BD89" i="4"/>
  <c r="BC89" i="4"/>
  <c r="BA89" i="4"/>
  <c r="AU89" i="4"/>
  <c r="AQ89" i="4"/>
  <c r="AG89" i="4"/>
  <c r="AC89" i="4" s="1"/>
  <c r="V89" i="4"/>
  <c r="U89" i="4"/>
  <c r="S89" i="4"/>
  <c r="I89" i="4"/>
  <c r="BI88" i="4"/>
  <c r="BG88" i="4"/>
  <c r="BF88" i="4"/>
  <c r="BD88" i="4"/>
  <c r="BC88" i="4"/>
  <c r="BA88" i="4"/>
  <c r="AU88" i="4"/>
  <c r="AQ88" i="4"/>
  <c r="AG88" i="4"/>
  <c r="AC88" i="4" s="1"/>
  <c r="V88" i="4"/>
  <c r="U88" i="4"/>
  <c r="S88" i="4"/>
  <c r="I88" i="4"/>
  <c r="BI87" i="4"/>
  <c r="BG87" i="4"/>
  <c r="BF87" i="4"/>
  <c r="BD87" i="4"/>
  <c r="BC87" i="4"/>
  <c r="BA87" i="4"/>
  <c r="AU87" i="4"/>
  <c r="AQ87" i="4"/>
  <c r="AG87" i="4"/>
  <c r="AC87" i="4" s="1"/>
  <c r="V87" i="4"/>
  <c r="U87" i="4"/>
  <c r="S87" i="4"/>
  <c r="I87" i="4"/>
  <c r="BI86" i="4"/>
  <c r="BG86" i="4"/>
  <c r="BF86" i="4"/>
  <c r="BD86" i="4"/>
  <c r="BC86" i="4"/>
  <c r="BA86" i="4"/>
  <c r="AU86" i="4"/>
  <c r="AQ86" i="4"/>
  <c r="AG86" i="4"/>
  <c r="AC86" i="4" s="1"/>
  <c r="V86" i="4"/>
  <c r="U86" i="4"/>
  <c r="S86" i="4"/>
  <c r="I86" i="4"/>
  <c r="BI85" i="4"/>
  <c r="BG85" i="4"/>
  <c r="BF85" i="4"/>
  <c r="BD85" i="4"/>
  <c r="BC85" i="4"/>
  <c r="BA85" i="4"/>
  <c r="AU85" i="4"/>
  <c r="AQ85" i="4"/>
  <c r="AG85" i="4"/>
  <c r="AC85" i="4" s="1"/>
  <c r="V85" i="4"/>
  <c r="U85" i="4"/>
  <c r="S85" i="4"/>
  <c r="I85" i="4"/>
  <c r="BI84" i="4"/>
  <c r="BG84" i="4"/>
  <c r="BF84" i="4"/>
  <c r="BD84" i="4"/>
  <c r="BC84" i="4"/>
  <c r="BA84" i="4"/>
  <c r="AU84" i="4"/>
  <c r="AQ84" i="4"/>
  <c r="AG84" i="4"/>
  <c r="AC84" i="4" s="1"/>
  <c r="V84" i="4"/>
  <c r="U84" i="4"/>
  <c r="S84" i="4"/>
  <c r="I84" i="4"/>
  <c r="BI83" i="4"/>
  <c r="BG83" i="4"/>
  <c r="BF83" i="4"/>
  <c r="BD83" i="4"/>
  <c r="BC83" i="4"/>
  <c r="BA83" i="4"/>
  <c r="AU83" i="4"/>
  <c r="AQ83" i="4"/>
  <c r="AG83" i="4"/>
  <c r="AC83" i="4" s="1"/>
  <c r="V83" i="4"/>
  <c r="U83" i="4"/>
  <c r="S83" i="4"/>
  <c r="I83" i="4"/>
  <c r="BI82" i="4"/>
  <c r="BG82" i="4"/>
  <c r="BF82" i="4"/>
  <c r="BD82" i="4"/>
  <c r="BC82" i="4"/>
  <c r="BA82" i="4"/>
  <c r="AU82" i="4"/>
  <c r="AQ82" i="4"/>
  <c r="AG82" i="4"/>
  <c r="AC82" i="4" s="1"/>
  <c r="V82" i="4"/>
  <c r="U82" i="4"/>
  <c r="S82" i="4"/>
  <c r="I82" i="4"/>
  <c r="BI81" i="4"/>
  <c r="BG81" i="4"/>
  <c r="BF81" i="4"/>
  <c r="BD81" i="4"/>
  <c r="BC81" i="4"/>
  <c r="BA81" i="4"/>
  <c r="AU81" i="4"/>
  <c r="AQ81" i="4"/>
  <c r="AG81" i="4"/>
  <c r="AC81" i="4"/>
  <c r="V81" i="4"/>
  <c r="U81" i="4"/>
  <c r="S81" i="4"/>
  <c r="I81" i="4"/>
  <c r="BI80" i="4"/>
  <c r="BG80" i="4"/>
  <c r="BF80" i="4"/>
  <c r="BD80" i="4"/>
  <c r="BC80" i="4"/>
  <c r="BA80" i="4"/>
  <c r="AU80" i="4"/>
  <c r="AQ80" i="4"/>
  <c r="AG80" i="4"/>
  <c r="AC80" i="4" s="1"/>
  <c r="V80" i="4"/>
  <c r="U80" i="4"/>
  <c r="S80" i="4"/>
  <c r="I80" i="4"/>
  <c r="BI79" i="4"/>
  <c r="BG79" i="4"/>
  <c r="BF79" i="4"/>
  <c r="BD79" i="4"/>
  <c r="BC79" i="4"/>
  <c r="BA79" i="4"/>
  <c r="AU79" i="4"/>
  <c r="AQ79" i="4"/>
  <c r="AG79" i="4"/>
  <c r="AC79" i="4" s="1"/>
  <c r="V79" i="4"/>
  <c r="U79" i="4"/>
  <c r="S79" i="4"/>
  <c r="I79" i="4"/>
  <c r="BI78" i="4"/>
  <c r="BG78" i="4"/>
  <c r="BF78" i="4"/>
  <c r="BD78" i="4"/>
  <c r="BC78" i="4"/>
  <c r="BA78" i="4"/>
  <c r="AU78" i="4"/>
  <c r="AQ78" i="4"/>
  <c r="AG78" i="4"/>
  <c r="AC78" i="4" s="1"/>
  <c r="V78" i="4"/>
  <c r="U78" i="4"/>
  <c r="S78" i="4"/>
  <c r="I78" i="4"/>
  <c r="BI77" i="4"/>
  <c r="BG77" i="4"/>
  <c r="BF77" i="4"/>
  <c r="BD77" i="4"/>
  <c r="BC77" i="4"/>
  <c r="BA77" i="4"/>
  <c r="AU77" i="4"/>
  <c r="AQ77" i="4"/>
  <c r="AG77" i="4"/>
  <c r="AC77" i="4" s="1"/>
  <c r="V77" i="4"/>
  <c r="U77" i="4"/>
  <c r="S77" i="4"/>
  <c r="I77" i="4"/>
  <c r="BI76" i="4"/>
  <c r="BG76" i="4"/>
  <c r="BF76" i="4"/>
  <c r="BD76" i="4"/>
  <c r="BC76" i="4"/>
  <c r="BA76" i="4"/>
  <c r="AU76" i="4"/>
  <c r="AQ76" i="4"/>
  <c r="AG76" i="4"/>
  <c r="AC76" i="4" s="1"/>
  <c r="V76" i="4"/>
  <c r="U76" i="4"/>
  <c r="S76" i="4"/>
  <c r="I76" i="4"/>
  <c r="BI75" i="4"/>
  <c r="BG75" i="4"/>
  <c r="BF75" i="4"/>
  <c r="BD75" i="4"/>
  <c r="BC75" i="4"/>
  <c r="BA75" i="4"/>
  <c r="AU75" i="4"/>
  <c r="AQ75" i="4"/>
  <c r="AG75" i="4"/>
  <c r="AC75" i="4" s="1"/>
  <c r="V75" i="4"/>
  <c r="U75" i="4"/>
  <c r="S75" i="4"/>
  <c r="I75" i="4"/>
  <c r="BI74" i="4"/>
  <c r="BG74" i="4"/>
  <c r="BF74" i="4"/>
  <c r="BD74" i="4"/>
  <c r="BC74" i="4"/>
  <c r="BA74" i="4"/>
  <c r="AU74" i="4"/>
  <c r="AQ74" i="4"/>
  <c r="AG74" i="4"/>
  <c r="AC74" i="4" s="1"/>
  <c r="V74" i="4"/>
  <c r="U74" i="4"/>
  <c r="S74" i="4"/>
  <c r="I74" i="4"/>
  <c r="BI73" i="4"/>
  <c r="BG73" i="4"/>
  <c r="BF73" i="4"/>
  <c r="BD73" i="4"/>
  <c r="BC73" i="4"/>
  <c r="BA73" i="4"/>
  <c r="AU73" i="4"/>
  <c r="AQ73" i="4"/>
  <c r="AG73" i="4"/>
  <c r="AC73" i="4" s="1"/>
  <c r="V73" i="4"/>
  <c r="U73" i="4"/>
  <c r="S73" i="4"/>
  <c r="I73" i="4"/>
  <c r="BI72" i="4"/>
  <c r="BG72" i="4"/>
  <c r="BF72" i="4"/>
  <c r="BD72" i="4"/>
  <c r="BC72" i="4"/>
  <c r="BA72" i="4"/>
  <c r="AU72" i="4"/>
  <c r="AQ72" i="4"/>
  <c r="AG72" i="4"/>
  <c r="AC72" i="4" s="1"/>
  <c r="V72" i="4"/>
  <c r="U72" i="4"/>
  <c r="S72" i="4"/>
  <c r="I72" i="4"/>
  <c r="BI71" i="4"/>
  <c r="BG71" i="4"/>
  <c r="BF71" i="4"/>
  <c r="BD71" i="4"/>
  <c r="BC71" i="4"/>
  <c r="BA71" i="4"/>
  <c r="AU71" i="4"/>
  <c r="AQ71" i="4"/>
  <c r="AG71" i="4"/>
  <c r="AC71" i="4" s="1"/>
  <c r="V71" i="4"/>
  <c r="U71" i="4"/>
  <c r="S71" i="4"/>
  <c r="I71" i="4"/>
  <c r="BI70" i="4"/>
  <c r="BG70" i="4"/>
  <c r="BF70" i="4"/>
  <c r="BD70" i="4"/>
  <c r="BC70" i="4"/>
  <c r="BA70" i="4"/>
  <c r="AU70" i="4"/>
  <c r="AQ70" i="4"/>
  <c r="AG70" i="4"/>
  <c r="AC70" i="4" s="1"/>
  <c r="V70" i="4"/>
  <c r="U70" i="4"/>
  <c r="S70" i="4"/>
  <c r="I70" i="4"/>
  <c r="BI69" i="4"/>
  <c r="BG69" i="4"/>
  <c r="BF69" i="4"/>
  <c r="BD69" i="4"/>
  <c r="BC69" i="4"/>
  <c r="BA69" i="4"/>
  <c r="AU69" i="4"/>
  <c r="AQ69" i="4"/>
  <c r="AG69" i="4"/>
  <c r="AC69" i="4" s="1"/>
  <c r="V69" i="4"/>
  <c r="U69" i="4"/>
  <c r="S69" i="4"/>
  <c r="I69" i="4"/>
  <c r="BI68" i="4"/>
  <c r="BG68" i="4"/>
  <c r="BF68" i="4"/>
  <c r="BD68" i="4"/>
  <c r="BC68" i="4"/>
  <c r="BA68" i="4"/>
  <c r="AU68" i="4"/>
  <c r="AQ68" i="4"/>
  <c r="AG68" i="4"/>
  <c r="AC68" i="4" s="1"/>
  <c r="V68" i="4"/>
  <c r="U68" i="4"/>
  <c r="S68" i="4"/>
  <c r="I68" i="4"/>
  <c r="BI67" i="4"/>
  <c r="BG67" i="4"/>
  <c r="BF67" i="4"/>
  <c r="BD67" i="4"/>
  <c r="BC67" i="4"/>
  <c r="BA67" i="4"/>
  <c r="AU67" i="4"/>
  <c r="AQ67" i="4"/>
  <c r="AG67" i="4"/>
  <c r="AC67" i="4" s="1"/>
  <c r="V67" i="4"/>
  <c r="U67" i="4"/>
  <c r="S67" i="4"/>
  <c r="I67" i="4"/>
  <c r="BI66" i="4"/>
  <c r="BG66" i="4"/>
  <c r="BF66" i="4"/>
  <c r="BD66" i="4"/>
  <c r="BC66" i="4"/>
  <c r="BA66" i="4"/>
  <c r="AU66" i="4"/>
  <c r="AQ66" i="4"/>
  <c r="AG66" i="4"/>
  <c r="AC66" i="4" s="1"/>
  <c r="V66" i="4"/>
  <c r="U66" i="4"/>
  <c r="S66" i="4"/>
  <c r="I66" i="4"/>
  <c r="BI65" i="4"/>
  <c r="BG65" i="4"/>
  <c r="BF65" i="4"/>
  <c r="BD65" i="4"/>
  <c r="BC65" i="4"/>
  <c r="BA65" i="4"/>
  <c r="AU65" i="4"/>
  <c r="AQ65" i="4"/>
  <c r="AG65" i="4"/>
  <c r="AC65" i="4" s="1"/>
  <c r="V65" i="4"/>
  <c r="U65" i="4"/>
  <c r="S65" i="4"/>
  <c r="I65" i="4"/>
  <c r="BI64" i="4"/>
  <c r="BG64" i="4"/>
  <c r="BF64" i="4"/>
  <c r="BD64" i="4"/>
  <c r="BC64" i="4"/>
  <c r="BA64" i="4"/>
  <c r="AU64" i="4"/>
  <c r="AQ64" i="4"/>
  <c r="AG64" i="4"/>
  <c r="AC64" i="4" s="1"/>
  <c r="V64" i="4"/>
  <c r="U64" i="4"/>
  <c r="S64" i="4"/>
  <c r="I64" i="4"/>
  <c r="BI63" i="4"/>
  <c r="BG63" i="4"/>
  <c r="BF63" i="4"/>
  <c r="BD63" i="4"/>
  <c r="BC63" i="4"/>
  <c r="BA63" i="4"/>
  <c r="AU63" i="4"/>
  <c r="AQ63" i="4"/>
  <c r="AG63" i="4"/>
  <c r="AC63" i="4" s="1"/>
  <c r="V63" i="4"/>
  <c r="U63" i="4"/>
  <c r="S63" i="4"/>
  <c r="I63" i="4"/>
  <c r="BI62" i="4"/>
  <c r="BG62" i="4"/>
  <c r="BF62" i="4"/>
  <c r="BD62" i="4"/>
  <c r="BC62" i="4"/>
  <c r="BA62" i="4"/>
  <c r="AU62" i="4"/>
  <c r="AQ62" i="4"/>
  <c r="AG62" i="4"/>
  <c r="AC62" i="4" s="1"/>
  <c r="V62" i="4"/>
  <c r="U62" i="4"/>
  <c r="S62" i="4"/>
  <c r="I62" i="4"/>
  <c r="BI61" i="4"/>
  <c r="BG61" i="4"/>
  <c r="BF61" i="4"/>
  <c r="BD61" i="4"/>
  <c r="BC61" i="4"/>
  <c r="BA61" i="4"/>
  <c r="AU61" i="4"/>
  <c r="AQ61" i="4"/>
  <c r="AG61" i="4"/>
  <c r="AC61" i="4" s="1"/>
  <c r="V61" i="4"/>
  <c r="U61" i="4"/>
  <c r="S61" i="4"/>
  <c r="I61" i="4"/>
  <c r="BI60" i="4"/>
  <c r="BG60" i="4"/>
  <c r="BF60" i="4"/>
  <c r="BD60" i="4"/>
  <c r="BC60" i="4"/>
  <c r="BA60" i="4"/>
  <c r="AU60" i="4"/>
  <c r="AQ60" i="4"/>
  <c r="AG60" i="4"/>
  <c r="AC60" i="4" s="1"/>
  <c r="V60" i="4"/>
  <c r="U60" i="4"/>
  <c r="S60" i="4"/>
  <c r="I60" i="4"/>
  <c r="BI59" i="4"/>
  <c r="BG59" i="4"/>
  <c r="BF59" i="4"/>
  <c r="BD59" i="4"/>
  <c r="BC59" i="4"/>
  <c r="BA59" i="4"/>
  <c r="AU59" i="4"/>
  <c r="AQ59" i="4"/>
  <c r="AG59" i="4"/>
  <c r="AC59" i="4" s="1"/>
  <c r="V59" i="4"/>
  <c r="U59" i="4"/>
  <c r="S59" i="4"/>
  <c r="I59" i="4"/>
  <c r="BI58" i="4"/>
  <c r="BG58" i="4"/>
  <c r="BF58" i="4"/>
  <c r="BD58" i="4"/>
  <c r="BC58" i="4"/>
  <c r="BA58" i="4"/>
  <c r="AU58" i="4"/>
  <c r="AQ58" i="4"/>
  <c r="AG58" i="4"/>
  <c r="AC58" i="4" s="1"/>
  <c r="V58" i="4"/>
  <c r="U58" i="4"/>
  <c r="S58" i="4"/>
  <c r="I58" i="4"/>
  <c r="BI57" i="4"/>
  <c r="BG57" i="4"/>
  <c r="BF57" i="4"/>
  <c r="BD57" i="4"/>
  <c r="BC57" i="4"/>
  <c r="BA57" i="4"/>
  <c r="AU57" i="4"/>
  <c r="AQ57" i="4"/>
  <c r="AG57" i="4"/>
  <c r="AC57" i="4" s="1"/>
  <c r="V57" i="4"/>
  <c r="U57" i="4"/>
  <c r="S57" i="4"/>
  <c r="I57" i="4"/>
  <c r="BI56" i="4"/>
  <c r="BG56" i="4"/>
  <c r="BF56" i="4"/>
  <c r="BD56" i="4"/>
  <c r="BC56" i="4"/>
  <c r="BA56" i="4"/>
  <c r="AU56" i="4"/>
  <c r="AQ56" i="4"/>
  <c r="AG56" i="4"/>
  <c r="AC56" i="4" s="1"/>
  <c r="V56" i="4"/>
  <c r="U56" i="4"/>
  <c r="S56" i="4"/>
  <c r="I56" i="4"/>
  <c r="BI55" i="4"/>
  <c r="BG55" i="4"/>
  <c r="BF55" i="4"/>
  <c r="BD55" i="4"/>
  <c r="BC55" i="4"/>
  <c r="BA55" i="4"/>
  <c r="AU55" i="4"/>
  <c r="AQ55" i="4"/>
  <c r="AG55" i="4"/>
  <c r="AC55" i="4" s="1"/>
  <c r="V55" i="4"/>
  <c r="U55" i="4"/>
  <c r="S55" i="4"/>
  <c r="I55" i="4"/>
  <c r="BI54" i="4"/>
  <c r="BG54" i="4"/>
  <c r="BF54" i="4"/>
  <c r="BD54" i="4"/>
  <c r="BC54" i="4"/>
  <c r="BA54" i="4"/>
  <c r="AU54" i="4"/>
  <c r="AQ54" i="4"/>
  <c r="AG54" i="4"/>
  <c r="AC54" i="4" s="1"/>
  <c r="V54" i="4"/>
  <c r="U54" i="4"/>
  <c r="S54" i="4"/>
  <c r="I54" i="4"/>
  <c r="BI53" i="4"/>
  <c r="BG53" i="4"/>
  <c r="BF53" i="4"/>
  <c r="BD53" i="4"/>
  <c r="BC53" i="4"/>
  <c r="BA53" i="4"/>
  <c r="AU53" i="4"/>
  <c r="AQ53" i="4"/>
  <c r="AG53" i="4"/>
  <c r="AC53" i="4" s="1"/>
  <c r="V53" i="4"/>
  <c r="U53" i="4"/>
  <c r="S53" i="4"/>
  <c r="I53" i="4"/>
  <c r="BI52" i="4"/>
  <c r="BG52" i="4"/>
  <c r="BF52" i="4"/>
  <c r="BD52" i="4"/>
  <c r="BC52" i="4"/>
  <c r="BA52" i="4"/>
  <c r="AU52" i="4"/>
  <c r="AQ52" i="4"/>
  <c r="AG52" i="4"/>
  <c r="AC52" i="4" s="1"/>
  <c r="V52" i="4"/>
  <c r="U52" i="4"/>
  <c r="S52" i="4"/>
  <c r="I52" i="4"/>
  <c r="BI51" i="4"/>
  <c r="BG51" i="4"/>
  <c r="BF51" i="4"/>
  <c r="BD51" i="4"/>
  <c r="BC51" i="4"/>
  <c r="BA51" i="4"/>
  <c r="AU51" i="4"/>
  <c r="AQ51" i="4"/>
  <c r="AG51" i="4"/>
  <c r="AC51" i="4" s="1"/>
  <c r="V51" i="4"/>
  <c r="U51" i="4"/>
  <c r="S51" i="4"/>
  <c r="I51" i="4"/>
  <c r="BI50" i="4"/>
  <c r="BG50" i="4"/>
  <c r="BF50" i="4"/>
  <c r="BD50" i="4"/>
  <c r="BC50" i="4"/>
  <c r="BA50" i="4"/>
  <c r="AU50" i="4"/>
  <c r="AQ50" i="4"/>
  <c r="AG50" i="4"/>
  <c r="AC50" i="4" s="1"/>
  <c r="V50" i="4"/>
  <c r="U50" i="4"/>
  <c r="S50" i="4"/>
  <c r="I50" i="4"/>
  <c r="BI49" i="4"/>
  <c r="BG49" i="4"/>
  <c r="BF49" i="4"/>
  <c r="BD49" i="4"/>
  <c r="BC49" i="4"/>
  <c r="BA49" i="4"/>
  <c r="AU49" i="4"/>
  <c r="AQ49" i="4"/>
  <c r="AG49" i="4"/>
  <c r="AC49" i="4" s="1"/>
  <c r="V49" i="4"/>
  <c r="U49" i="4"/>
  <c r="S49" i="4"/>
  <c r="I49" i="4"/>
  <c r="BI48" i="4"/>
  <c r="BG48" i="4"/>
  <c r="BF48" i="4"/>
  <c r="BD48" i="4"/>
  <c r="BC48" i="4"/>
  <c r="BA48" i="4"/>
  <c r="AU48" i="4"/>
  <c r="AQ48" i="4"/>
  <c r="AG48" i="4"/>
  <c r="AC48" i="4" s="1"/>
  <c r="V48" i="4"/>
  <c r="U48" i="4"/>
  <c r="S48" i="4"/>
  <c r="I48" i="4"/>
  <c r="BI47" i="4"/>
  <c r="BG47" i="4"/>
  <c r="BF47" i="4"/>
  <c r="BD47" i="4"/>
  <c r="BC47" i="4"/>
  <c r="BA47" i="4"/>
  <c r="AU47" i="4"/>
  <c r="AQ47" i="4"/>
  <c r="AG47" i="4"/>
  <c r="AC47" i="4" s="1"/>
  <c r="V47" i="4"/>
  <c r="U47" i="4"/>
  <c r="S47" i="4"/>
  <c r="I47" i="4"/>
  <c r="BI46" i="4"/>
  <c r="BG46" i="4"/>
  <c r="BF46" i="4"/>
  <c r="BD46" i="4"/>
  <c r="BC46" i="4"/>
  <c r="BA46" i="4"/>
  <c r="AU46" i="4"/>
  <c r="AQ46" i="4"/>
  <c r="AG46" i="4"/>
  <c r="AC46" i="4" s="1"/>
  <c r="V46" i="4"/>
  <c r="U46" i="4"/>
  <c r="S46" i="4"/>
  <c r="I46" i="4"/>
  <c r="BI45" i="4"/>
  <c r="BG45" i="4"/>
  <c r="BF45" i="4"/>
  <c r="BD45" i="4"/>
  <c r="BC45" i="4"/>
  <c r="BA45" i="4"/>
  <c r="AU45" i="4"/>
  <c r="AQ45" i="4"/>
  <c r="AG45" i="4"/>
  <c r="AC45" i="4" s="1"/>
  <c r="V45" i="4"/>
  <c r="U45" i="4"/>
  <c r="S45" i="4"/>
  <c r="I45" i="4"/>
  <c r="BI44" i="4"/>
  <c r="BG44" i="4"/>
  <c r="BF44" i="4"/>
  <c r="BD44" i="4"/>
  <c r="BC44" i="4"/>
  <c r="BA44" i="4"/>
  <c r="AU44" i="4"/>
  <c r="AQ44" i="4"/>
  <c r="AG44" i="4"/>
  <c r="AC44" i="4" s="1"/>
  <c r="V44" i="4"/>
  <c r="U44" i="4"/>
  <c r="S44" i="4"/>
  <c r="I44" i="4"/>
  <c r="BI43" i="4"/>
  <c r="BG43" i="4"/>
  <c r="BF43" i="4"/>
  <c r="BD43" i="4"/>
  <c r="BC43" i="4"/>
  <c r="BA43" i="4"/>
  <c r="AU43" i="4"/>
  <c r="AQ43" i="4"/>
  <c r="AG43" i="4"/>
  <c r="AC43" i="4" s="1"/>
  <c r="V43" i="4"/>
  <c r="U43" i="4"/>
  <c r="S43" i="4"/>
  <c r="I43" i="4"/>
  <c r="BI42" i="4"/>
  <c r="BG42" i="4"/>
  <c r="BF42" i="4"/>
  <c r="BD42" i="4"/>
  <c r="BC42" i="4"/>
  <c r="BA42" i="4"/>
  <c r="AU42" i="4"/>
  <c r="AQ42" i="4"/>
  <c r="AG42" i="4"/>
  <c r="AC42" i="4" s="1"/>
  <c r="V42" i="4"/>
  <c r="U42" i="4"/>
  <c r="S42" i="4"/>
  <c r="I42" i="4"/>
  <c r="BI41" i="4"/>
  <c r="BG41" i="4"/>
  <c r="BF41" i="4"/>
  <c r="BD41" i="4"/>
  <c r="BC41" i="4"/>
  <c r="BA41" i="4"/>
  <c r="AU41" i="4"/>
  <c r="AQ41" i="4"/>
  <c r="AG41" i="4"/>
  <c r="AC41" i="4" s="1"/>
  <c r="V41" i="4"/>
  <c r="U41" i="4"/>
  <c r="S41" i="4"/>
  <c r="I41" i="4"/>
  <c r="BI40" i="4"/>
  <c r="BG40" i="4"/>
  <c r="BF40" i="4"/>
  <c r="BD40" i="4"/>
  <c r="BC40" i="4"/>
  <c r="BA40" i="4"/>
  <c r="AU40" i="4"/>
  <c r="AQ40" i="4"/>
  <c r="AG40" i="4"/>
  <c r="AC40" i="4" s="1"/>
  <c r="V40" i="4"/>
  <c r="U40" i="4"/>
  <c r="S40" i="4"/>
  <c r="I40" i="4"/>
  <c r="BI39" i="4"/>
  <c r="BG39" i="4"/>
  <c r="BF39" i="4"/>
  <c r="BD39" i="4"/>
  <c r="BC39" i="4"/>
  <c r="BA39" i="4"/>
  <c r="AU39" i="4"/>
  <c r="AQ39" i="4"/>
  <c r="AG39" i="4"/>
  <c r="AC39" i="4" s="1"/>
  <c r="V39" i="4"/>
  <c r="U39" i="4"/>
  <c r="S39" i="4"/>
  <c r="I39" i="4"/>
  <c r="BI38" i="4"/>
  <c r="BG38" i="4"/>
  <c r="BF38" i="4"/>
  <c r="BD38" i="4"/>
  <c r="BC38" i="4"/>
  <c r="BA38" i="4"/>
  <c r="AU38" i="4"/>
  <c r="AQ38" i="4"/>
  <c r="AG38" i="4"/>
  <c r="AC38" i="4" s="1"/>
  <c r="V38" i="4"/>
  <c r="U38" i="4"/>
  <c r="S38" i="4"/>
  <c r="I38" i="4"/>
  <c r="BI37" i="4"/>
  <c r="BG37" i="4"/>
  <c r="BF37" i="4"/>
  <c r="BD37" i="4"/>
  <c r="BC37" i="4"/>
  <c r="BA37" i="4"/>
  <c r="AU37" i="4"/>
  <c r="AQ37" i="4"/>
  <c r="AG37" i="4"/>
  <c r="AC37" i="4" s="1"/>
  <c r="V37" i="4"/>
  <c r="U37" i="4"/>
  <c r="S37" i="4"/>
  <c r="I37" i="4"/>
  <c r="BI36" i="4"/>
  <c r="BG36" i="4"/>
  <c r="BF36" i="4"/>
  <c r="BD36" i="4"/>
  <c r="BC36" i="4"/>
  <c r="BA36" i="4"/>
  <c r="AU36" i="4"/>
  <c r="AQ36" i="4"/>
  <c r="AG36" i="4"/>
  <c r="AC36" i="4" s="1"/>
  <c r="V36" i="4"/>
  <c r="U36" i="4"/>
  <c r="S36" i="4"/>
  <c r="I36" i="4"/>
  <c r="BI35" i="4"/>
  <c r="BG35" i="4"/>
  <c r="BF35" i="4"/>
  <c r="BD35" i="4"/>
  <c r="BC35" i="4"/>
  <c r="BA35" i="4"/>
  <c r="AU35" i="4"/>
  <c r="AQ35" i="4"/>
  <c r="AG35" i="4"/>
  <c r="AC35" i="4" s="1"/>
  <c r="V35" i="4"/>
  <c r="U35" i="4"/>
  <c r="S35" i="4"/>
  <c r="I35" i="4"/>
  <c r="BI34" i="4"/>
  <c r="BG34" i="4"/>
  <c r="BF34" i="4"/>
  <c r="BD34" i="4"/>
  <c r="BC34" i="4"/>
  <c r="BA34" i="4"/>
  <c r="AU34" i="4"/>
  <c r="AQ34" i="4"/>
  <c r="AG34" i="4"/>
  <c r="AC34" i="4" s="1"/>
  <c r="V34" i="4"/>
  <c r="U34" i="4"/>
  <c r="S34" i="4"/>
  <c r="I34" i="4"/>
  <c r="BI33" i="4"/>
  <c r="BG33" i="4"/>
  <c r="BF33" i="4"/>
  <c r="BD33" i="4"/>
  <c r="BC33" i="4"/>
  <c r="BA33" i="4"/>
  <c r="AU33" i="4"/>
  <c r="AQ33" i="4"/>
  <c r="AG33" i="4"/>
  <c r="AC33" i="4" s="1"/>
  <c r="V33" i="4"/>
  <c r="U33" i="4"/>
  <c r="S33" i="4"/>
  <c r="I33" i="4"/>
  <c r="BI32" i="4"/>
  <c r="BG32" i="4"/>
  <c r="BF32" i="4"/>
  <c r="BD32" i="4"/>
  <c r="BC32" i="4"/>
  <c r="BA32" i="4"/>
  <c r="AU32" i="4"/>
  <c r="AQ32" i="4"/>
  <c r="AG32" i="4"/>
  <c r="AC32" i="4" s="1"/>
  <c r="V32" i="4"/>
  <c r="U32" i="4"/>
  <c r="S32" i="4"/>
  <c r="I32" i="4"/>
  <c r="BI31" i="4"/>
  <c r="BG31" i="4"/>
  <c r="BF31" i="4"/>
  <c r="BD31" i="4"/>
  <c r="BC31" i="4"/>
  <c r="BA31" i="4"/>
  <c r="AU31" i="4"/>
  <c r="AQ31" i="4"/>
  <c r="AG31" i="4"/>
  <c r="AC31" i="4" s="1"/>
  <c r="V31" i="4"/>
  <c r="U31" i="4"/>
  <c r="S31" i="4"/>
  <c r="I31" i="4"/>
  <c r="BI30" i="4"/>
  <c r="BG30" i="4"/>
  <c r="BF30" i="4"/>
  <c r="BD30" i="4"/>
  <c r="BC30" i="4"/>
  <c r="BA30" i="4"/>
  <c r="AU30" i="4"/>
  <c r="AQ30" i="4"/>
  <c r="AG30" i="4"/>
  <c r="AC30" i="4" s="1"/>
  <c r="V30" i="4"/>
  <c r="U30" i="4"/>
  <c r="S30" i="4"/>
  <c r="I30" i="4"/>
  <c r="BI29" i="4"/>
  <c r="BG29" i="4"/>
  <c r="BF29" i="4"/>
  <c r="BD29" i="4"/>
  <c r="BC29" i="4"/>
  <c r="BA29" i="4"/>
  <c r="AU29" i="4"/>
  <c r="AQ29" i="4"/>
  <c r="AG29" i="4"/>
  <c r="AC29" i="4" s="1"/>
  <c r="V29" i="4"/>
  <c r="U29" i="4"/>
  <c r="S29" i="4"/>
  <c r="I29" i="4"/>
  <c r="BI28" i="4"/>
  <c r="BG28" i="4"/>
  <c r="BF28" i="4"/>
  <c r="BD28" i="4"/>
  <c r="BC28" i="4"/>
  <c r="BA28" i="4"/>
  <c r="AU28" i="4"/>
  <c r="AQ28" i="4"/>
  <c r="AG28" i="4"/>
  <c r="AC28" i="4" s="1"/>
  <c r="V28" i="4"/>
  <c r="U28" i="4"/>
  <c r="S28" i="4"/>
  <c r="I28" i="4"/>
  <c r="BI27" i="4"/>
  <c r="BG27" i="4"/>
  <c r="BF27" i="4"/>
  <c r="BD27" i="4"/>
  <c r="BC27" i="4"/>
  <c r="BA27" i="4"/>
  <c r="AU27" i="4"/>
  <c r="AQ27" i="4"/>
  <c r="AG27" i="4"/>
  <c r="AC27" i="4" s="1"/>
  <c r="V27" i="4"/>
  <c r="U27" i="4"/>
  <c r="S27" i="4"/>
  <c r="I27" i="4"/>
  <c r="BI26" i="4"/>
  <c r="BG26" i="4"/>
  <c r="BF26" i="4"/>
  <c r="BD26" i="4"/>
  <c r="BC26" i="4"/>
  <c r="BA26" i="4"/>
  <c r="AU26" i="4"/>
  <c r="AQ26" i="4"/>
  <c r="AG26" i="4"/>
  <c r="AC26" i="4" s="1"/>
  <c r="V26" i="4"/>
  <c r="U26" i="4"/>
  <c r="S26" i="4"/>
  <c r="I26" i="4"/>
  <c r="BI25" i="4"/>
  <c r="BG25" i="4"/>
  <c r="BF25" i="4"/>
  <c r="BD25" i="4"/>
  <c r="BC25" i="4"/>
  <c r="BA25" i="4"/>
  <c r="AU25" i="4"/>
  <c r="AQ25" i="4"/>
  <c r="AG25" i="4"/>
  <c r="AC25" i="4" s="1"/>
  <c r="V25" i="4"/>
  <c r="U25" i="4"/>
  <c r="S25" i="4"/>
  <c r="I25" i="4"/>
  <c r="BI24" i="4"/>
  <c r="BG24" i="4"/>
  <c r="BF24" i="4"/>
  <c r="BD24" i="4"/>
  <c r="BC24" i="4"/>
  <c r="BA24" i="4"/>
  <c r="AU24" i="4"/>
  <c r="AQ24" i="4"/>
  <c r="AG24" i="4"/>
  <c r="AC24" i="4" s="1"/>
  <c r="V24" i="4"/>
  <c r="U24" i="4"/>
  <c r="S24" i="4"/>
  <c r="I24" i="4"/>
  <c r="BI23" i="4"/>
  <c r="BG23" i="4"/>
  <c r="BF23" i="4"/>
  <c r="BD23" i="4"/>
  <c r="BC23" i="4"/>
  <c r="BA23" i="4"/>
  <c r="AU23" i="4"/>
  <c r="AQ23" i="4"/>
  <c r="AG23" i="4"/>
  <c r="AC23" i="4" s="1"/>
  <c r="V23" i="4"/>
  <c r="U23" i="4"/>
  <c r="S23" i="4"/>
  <c r="I23" i="4"/>
  <c r="BI22" i="4"/>
  <c r="BG22" i="4"/>
  <c r="BF22" i="4"/>
  <c r="BD22" i="4"/>
  <c r="BC22" i="4"/>
  <c r="BA22" i="4"/>
  <c r="AU22" i="4"/>
  <c r="AQ22" i="4"/>
  <c r="AG22" i="4"/>
  <c r="AC22" i="4" s="1"/>
  <c r="V22" i="4"/>
  <c r="U22" i="4"/>
  <c r="S22" i="4"/>
  <c r="I22" i="4"/>
  <c r="BI21" i="4"/>
  <c r="BG21" i="4"/>
  <c r="BF21" i="4"/>
  <c r="BD21" i="4"/>
  <c r="BC21" i="4"/>
  <c r="BA21" i="4"/>
  <c r="AU21" i="4"/>
  <c r="AQ21" i="4"/>
  <c r="AG21" i="4"/>
  <c r="AC21" i="4" s="1"/>
  <c r="V21" i="4"/>
  <c r="U21" i="4"/>
  <c r="S21" i="4"/>
  <c r="I21" i="4"/>
  <c r="BI20" i="4"/>
  <c r="BG20" i="4"/>
  <c r="BF20" i="4"/>
  <c r="BD20" i="4"/>
  <c r="BC20" i="4"/>
  <c r="BA20" i="4"/>
  <c r="AU20" i="4"/>
  <c r="AQ20" i="4"/>
  <c r="AG20" i="4"/>
  <c r="AC20" i="4" s="1"/>
  <c r="V20" i="4"/>
  <c r="U20" i="4"/>
  <c r="S20" i="4"/>
  <c r="I20" i="4"/>
  <c r="BI19" i="4"/>
  <c r="BG19" i="4"/>
  <c r="BF19" i="4"/>
  <c r="BD19" i="4"/>
  <c r="BC19" i="4"/>
  <c r="BA19" i="4"/>
  <c r="AU19" i="4"/>
  <c r="AQ19" i="4"/>
  <c r="AG19" i="4"/>
  <c r="AC19" i="4" s="1"/>
  <c r="V19" i="4"/>
  <c r="U19" i="4"/>
  <c r="S19" i="4"/>
  <c r="I19" i="4"/>
  <c r="BI18" i="4"/>
  <c r="BG18" i="4"/>
  <c r="BF18" i="4"/>
  <c r="BD18" i="4"/>
  <c r="BC18" i="4"/>
  <c r="BA18" i="4"/>
  <c r="AU18" i="4"/>
  <c r="AQ18" i="4"/>
  <c r="AG18" i="4"/>
  <c r="AC18" i="4" s="1"/>
  <c r="V18" i="4"/>
  <c r="U18" i="4"/>
  <c r="S18" i="4"/>
  <c r="I18" i="4"/>
  <c r="BI17" i="4"/>
  <c r="BG17" i="4"/>
  <c r="BF17" i="4"/>
  <c r="BD17" i="4"/>
  <c r="BC17" i="4"/>
  <c r="BA17" i="4"/>
  <c r="AU17" i="4"/>
  <c r="AQ17" i="4"/>
  <c r="AG17" i="4"/>
  <c r="AC17" i="4" s="1"/>
  <c r="V17" i="4"/>
  <c r="U17" i="4"/>
  <c r="S17" i="4"/>
  <c r="I17" i="4"/>
  <c r="BI16" i="4"/>
  <c r="BG16" i="4"/>
  <c r="BF16" i="4"/>
  <c r="BD16" i="4"/>
  <c r="BC16" i="4"/>
  <c r="BA16" i="4"/>
  <c r="AU16" i="4"/>
  <c r="AQ16" i="4"/>
  <c r="AG16" i="4"/>
  <c r="AC16" i="4" s="1"/>
  <c r="V16" i="4"/>
  <c r="U16" i="4"/>
  <c r="S16" i="4"/>
  <c r="I16" i="4"/>
  <c r="BI15" i="4"/>
  <c r="BG15" i="4"/>
  <c r="BF15" i="4"/>
  <c r="BD15" i="4"/>
  <c r="BC15" i="4"/>
  <c r="BA15" i="4"/>
  <c r="AU15" i="4"/>
  <c r="AQ15" i="4"/>
  <c r="AG15" i="4"/>
  <c r="AC15" i="4" s="1"/>
  <c r="V15" i="4"/>
  <c r="U15" i="4"/>
  <c r="S15" i="4"/>
  <c r="I15" i="4"/>
  <c r="BI14" i="4"/>
  <c r="BG14" i="4"/>
  <c r="BF14" i="4"/>
  <c r="BD14" i="4"/>
  <c r="BC14" i="4"/>
  <c r="BA14" i="4"/>
  <c r="AU14" i="4"/>
  <c r="AQ14" i="4"/>
  <c r="AG14" i="4"/>
  <c r="AC14" i="4" s="1"/>
  <c r="V14" i="4"/>
  <c r="U14" i="4"/>
  <c r="S14" i="4"/>
  <c r="I14" i="4"/>
  <c r="I13" i="4"/>
  <c r="BI329" i="4" l="1"/>
  <c r="BC329" i="4"/>
  <c r="G329" i="4"/>
  <c r="U329" i="4"/>
  <c r="BF329" i="4"/>
  <c r="BF13" i="4"/>
  <c r="BF314" i="4" s="1"/>
  <c r="AQ13" i="4"/>
  <c r="BG13" i="4"/>
  <c r="BD13" i="4"/>
  <c r="G13" i="4"/>
  <c r="AU13" i="4"/>
  <c r="AG13" i="4"/>
  <c r="AC13" i="4" s="1"/>
  <c r="V13" i="4"/>
  <c r="U13" i="4"/>
  <c r="U314" i="4" s="1"/>
  <c r="S13" i="4"/>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Q39" i="9"/>
  <c r="Q40" i="9"/>
  <c r="Q10" i="9"/>
  <c r="BI13" i="4"/>
  <c r="BI314" i="4" s="1"/>
  <c r="BA13" i="4"/>
  <c r="BC13" i="4"/>
  <c r="BC314" i="4" s="1"/>
  <c r="G314" i="4" l="1"/>
</calcChain>
</file>

<file path=xl/sharedStrings.xml><?xml version="1.0" encoding="utf-8"?>
<sst xmlns="http://schemas.openxmlformats.org/spreadsheetml/2006/main" count="1735" uniqueCount="1648">
  <si>
    <t>BSS</t>
  </si>
  <si>
    <t>Dicentrarchus labrax</t>
  </si>
  <si>
    <t>European seabass</t>
  </si>
  <si>
    <t>Bar européen</t>
  </si>
  <si>
    <t>Lubina</t>
  </si>
  <si>
    <t>BSE</t>
  </si>
  <si>
    <t>Dicentrarchus spp</t>
  </si>
  <si>
    <t>Seabasses nei</t>
  </si>
  <si>
    <t>Bars nca</t>
  </si>
  <si>
    <t>Lubinas nep</t>
  </si>
  <si>
    <t>CBM</t>
  </si>
  <si>
    <t>Sciaena umbra</t>
  </si>
  <si>
    <t>Brown meagre</t>
  </si>
  <si>
    <t>Corb commun</t>
  </si>
  <si>
    <t>Corvallo</t>
  </si>
  <si>
    <t>SWA</t>
  </si>
  <si>
    <t>Diplodus sargus</t>
  </si>
  <si>
    <t>White seabream</t>
  </si>
  <si>
    <t>Sar commun</t>
  </si>
  <si>
    <t>Sargo</t>
  </si>
  <si>
    <t>SBS</t>
  </si>
  <si>
    <t>Oblada melanura</t>
  </si>
  <si>
    <t>Saddled seabream</t>
  </si>
  <si>
    <t>Oblade</t>
  </si>
  <si>
    <t>Oblada</t>
  </si>
  <si>
    <t>SSB</t>
  </si>
  <si>
    <t>Lithognathus mormyrus</t>
  </si>
  <si>
    <t>Sand steenbras</t>
  </si>
  <si>
    <t>Marbré</t>
  </si>
  <si>
    <t>Herrera</t>
  </si>
  <si>
    <t>SLM</t>
  </si>
  <si>
    <t>Sarpa salpa</t>
  </si>
  <si>
    <t>Salema</t>
  </si>
  <si>
    <t>Saupe</t>
  </si>
  <si>
    <t>BPI</t>
  </si>
  <si>
    <t>Spicara maena</t>
  </si>
  <si>
    <t>Blotched picarel</t>
  </si>
  <si>
    <t>Mendole</t>
  </si>
  <si>
    <t>Chucla</t>
  </si>
  <si>
    <t>PIC</t>
  </si>
  <si>
    <t>Spicara spp</t>
  </si>
  <si>
    <t>Picarels nei</t>
  </si>
  <si>
    <t>Mendoles, picarels nca</t>
  </si>
  <si>
    <t>Chuclas, carameles nep</t>
  </si>
  <si>
    <t>MUR</t>
  </si>
  <si>
    <t>Mullus surmuletus</t>
  </si>
  <si>
    <t>Red mullet</t>
  </si>
  <si>
    <t>Rouget de roche</t>
  </si>
  <si>
    <t>Salmonete de roca</t>
  </si>
  <si>
    <t>MUT</t>
  </si>
  <si>
    <t>Mullus barbatus</t>
  </si>
  <si>
    <t>Rouget de vase</t>
  </si>
  <si>
    <t>Salmonete de fango</t>
  </si>
  <si>
    <t>SAN</t>
  </si>
  <si>
    <t>Ammodytes spp</t>
  </si>
  <si>
    <t>Sandeels(=Sandlances) nei</t>
  </si>
  <si>
    <t>Lançons nca</t>
  </si>
  <si>
    <t>Lanzones nep</t>
  </si>
  <si>
    <t>WEG</t>
  </si>
  <si>
    <t>Trachinus draco</t>
  </si>
  <si>
    <t>Greater weever</t>
  </si>
  <si>
    <t>Grande vive</t>
  </si>
  <si>
    <t>Escorpión</t>
  </si>
  <si>
    <t>GPA</t>
  </si>
  <si>
    <t>Gobiidae</t>
  </si>
  <si>
    <t>Gobies nei</t>
  </si>
  <si>
    <t>Gobies nca</t>
  </si>
  <si>
    <t>Góbidos nep</t>
  </si>
  <si>
    <t>SPI</t>
  </si>
  <si>
    <t>Siganus spp</t>
  </si>
  <si>
    <t>Spinefeet(=Rabbitfishes) nei</t>
  </si>
  <si>
    <t>Sigans nca</t>
  </si>
  <si>
    <t>Síganos nep</t>
  </si>
  <si>
    <t>SPR</t>
  </si>
  <si>
    <t>Sprattus sprattus</t>
  </si>
  <si>
    <t>European sprat</t>
  </si>
  <si>
    <t>Sprat</t>
  </si>
  <si>
    <t>Espadín</t>
  </si>
  <si>
    <t>GAR</t>
  </si>
  <si>
    <t>Belone belone</t>
  </si>
  <si>
    <t>Garfish</t>
  </si>
  <si>
    <t>Orphie</t>
  </si>
  <si>
    <t>Aguja</t>
  </si>
  <si>
    <t>SIL</t>
  </si>
  <si>
    <t>Atherinidae</t>
  </si>
  <si>
    <t>Silversides(=Sand smelts) nei</t>
  </si>
  <si>
    <t>Athérinidés nca</t>
  </si>
  <si>
    <t>Pejerreyes nep</t>
  </si>
  <si>
    <t>HMM</t>
  </si>
  <si>
    <t>Trachurus mediterraneus</t>
  </si>
  <si>
    <t>Mediterranean horse mackerel</t>
  </si>
  <si>
    <t>Chinchard à queue jaune</t>
  </si>
  <si>
    <t>Jurel mediterráneo</t>
  </si>
  <si>
    <t>AMB</t>
  </si>
  <si>
    <t>Seriola dumerili</t>
  </si>
  <si>
    <t>Greater amberjack</t>
  </si>
  <si>
    <t>Sériole couronnée</t>
  </si>
  <si>
    <t>Pez de limón</t>
  </si>
  <si>
    <t>MAC</t>
  </si>
  <si>
    <t>Scomber scombrus</t>
  </si>
  <si>
    <t>Atlantic mackerel</t>
  </si>
  <si>
    <t>Maquereau commun</t>
  </si>
  <si>
    <t>Caballa del Atlántico</t>
  </si>
  <si>
    <t>MAZ</t>
  </si>
  <si>
    <t>Scomber spp</t>
  </si>
  <si>
    <t>Scomber mackerels nei</t>
  </si>
  <si>
    <t>Maquereaux scomber nca</t>
  </si>
  <si>
    <t>Caballas scomber nep</t>
  </si>
  <si>
    <t>BSK</t>
  </si>
  <si>
    <t>Cetorhinus maximus</t>
  </si>
  <si>
    <t>Basking shark</t>
  </si>
  <si>
    <t>Pèlerin</t>
  </si>
  <si>
    <t>Peregrino</t>
  </si>
  <si>
    <t>POR</t>
  </si>
  <si>
    <t>Lamna nasus</t>
  </si>
  <si>
    <t>Porbeagle</t>
  </si>
  <si>
    <t>Requin-taupe commun</t>
  </si>
  <si>
    <t>Marrajo sardinero</t>
  </si>
  <si>
    <t>SCL</t>
  </si>
  <si>
    <t>Scyliorhinus spp</t>
  </si>
  <si>
    <t>Catsharks, nursehounds nei</t>
  </si>
  <si>
    <t>Roussettes nca</t>
  </si>
  <si>
    <t>Alitanes, pintarrojas nep</t>
  </si>
  <si>
    <t>SMA</t>
  </si>
  <si>
    <t>Isurus oxyrinchus</t>
  </si>
  <si>
    <t>Shortfin mako</t>
  </si>
  <si>
    <t>Taupe bleue</t>
  </si>
  <si>
    <t>Marrajo dientuso</t>
  </si>
  <si>
    <t>SHO</t>
  </si>
  <si>
    <t>Galeus melastomus</t>
  </si>
  <si>
    <t>Blackmouth catshark</t>
  </si>
  <si>
    <t>Chien espagnol</t>
  </si>
  <si>
    <t>Pintarroja bocanegra</t>
  </si>
  <si>
    <t>CCP</t>
  </si>
  <si>
    <t>Carcharhinus plumbeus</t>
  </si>
  <si>
    <t>Sandbar shark</t>
  </si>
  <si>
    <t>Requin gris</t>
  </si>
  <si>
    <t>Tiburón trozo</t>
  </si>
  <si>
    <t>QUB</t>
  </si>
  <si>
    <t>Longnose spurdog</t>
  </si>
  <si>
    <t>Aiguillat coq</t>
  </si>
  <si>
    <t>Galludo</t>
  </si>
  <si>
    <t>GUP</t>
  </si>
  <si>
    <t>Centrophorus granulosus</t>
  </si>
  <si>
    <t>Gulper shark</t>
  </si>
  <si>
    <t>Squale-chagrin commun</t>
  </si>
  <si>
    <t>Quelvacho</t>
  </si>
  <si>
    <t>ETX</t>
  </si>
  <si>
    <t>Etmopterus spinax</t>
  </si>
  <si>
    <t>Velvet belly</t>
  </si>
  <si>
    <t>Sagre commun</t>
  </si>
  <si>
    <t>Negrito</t>
  </si>
  <si>
    <t>JDP</t>
  </si>
  <si>
    <t>Dasyatis pastinaca</t>
  </si>
  <si>
    <t>Common stingray</t>
  </si>
  <si>
    <t>Pastenague commune</t>
  </si>
  <si>
    <t>Raya látigo común</t>
  </si>
  <si>
    <t>LOX</t>
  </si>
  <si>
    <t>Reptantia</t>
  </si>
  <si>
    <t>Lobsters nei</t>
  </si>
  <si>
    <t>Langoustes, homards nca</t>
  </si>
  <si>
    <t>Langostas nep</t>
  </si>
  <si>
    <t>SWG</t>
  </si>
  <si>
    <t>Chlorophyceae</t>
  </si>
  <si>
    <t>Green seaweeds</t>
  </si>
  <si>
    <t>Algues vertes</t>
  </si>
  <si>
    <t>Algas verdes</t>
  </si>
  <si>
    <t>SWB</t>
  </si>
  <si>
    <t>Phaeophyceae</t>
  </si>
  <si>
    <t>Brown seaweeds</t>
  </si>
  <si>
    <t>Algues brunes</t>
  </si>
  <si>
    <t>Algas pardas</t>
  </si>
  <si>
    <t>SWR</t>
  </si>
  <si>
    <t>Rhodophyceae</t>
  </si>
  <si>
    <t>Red seaweeds</t>
  </si>
  <si>
    <t>Algues rouges</t>
  </si>
  <si>
    <t>Algas rojas</t>
  </si>
  <si>
    <t>APL</t>
  </si>
  <si>
    <t>Plantae aquaticae</t>
  </si>
  <si>
    <t>Aquatic plants nei</t>
  </si>
  <si>
    <t>Plantes aquatiques nca</t>
  </si>
  <si>
    <t>Plantas acuáticas nep</t>
  </si>
  <si>
    <t>DGS</t>
  </si>
  <si>
    <t>Squalus acanthias</t>
  </si>
  <si>
    <t>Picked dogfish</t>
  </si>
  <si>
    <t>Aiguillat commun</t>
  </si>
  <si>
    <t>Mielga</t>
  </si>
  <si>
    <t>AGN</t>
  </si>
  <si>
    <t>Squatina squatina</t>
  </si>
  <si>
    <t>Angelshark</t>
  </si>
  <si>
    <t>Ange de mer commun</t>
  </si>
  <si>
    <t>Angelote</t>
  </si>
  <si>
    <t>ASK</t>
  </si>
  <si>
    <t>Squatinidae</t>
  </si>
  <si>
    <t>Angelsharks, sand devils nei</t>
  </si>
  <si>
    <t>Anges de mer nca</t>
  </si>
  <si>
    <t>Angelotes, peces ángel nep</t>
  </si>
  <si>
    <t>RJC</t>
  </si>
  <si>
    <t>Raja clavata</t>
  </si>
  <si>
    <t>Thornback ray</t>
  </si>
  <si>
    <t>Raie bouclée</t>
  </si>
  <si>
    <t>Raya de clavos</t>
  </si>
  <si>
    <t>SKA</t>
  </si>
  <si>
    <t>Raja spp</t>
  </si>
  <si>
    <t>Raja rays nei</t>
  </si>
  <si>
    <t>Pocheteaux et raies raja nca</t>
  </si>
  <si>
    <t>Rayas raja nep</t>
  </si>
  <si>
    <t>CMR</t>
  </si>
  <si>
    <t>Carcinus aestuarii</t>
  </si>
  <si>
    <t>Mediterranean shore crab</t>
  </si>
  <si>
    <t>Crabe vert de la Méditerranée</t>
  </si>
  <si>
    <t>Cangrejo verde mediterráneo</t>
  </si>
  <si>
    <t>SCR</t>
  </si>
  <si>
    <t>Maja squinado</t>
  </si>
  <si>
    <t>Spinous spider crab</t>
  </si>
  <si>
    <t>Araignée européenne</t>
  </si>
  <si>
    <t>Centolla europea</t>
  </si>
  <si>
    <t>SLO</t>
  </si>
  <si>
    <t>Palinurus elephas</t>
  </si>
  <si>
    <t>Common spiny lobster</t>
  </si>
  <si>
    <t>Langouste rouge</t>
  </si>
  <si>
    <t>Langosta común</t>
  </si>
  <si>
    <t>ARA</t>
  </si>
  <si>
    <t>Aristeus antennatus</t>
  </si>
  <si>
    <t>Blue and red shrimp</t>
  </si>
  <si>
    <t>Crevette rouge</t>
  </si>
  <si>
    <t>Gamba rosada</t>
  </si>
  <si>
    <t>CPR</t>
  </si>
  <si>
    <t>Palaemon serratus</t>
  </si>
  <si>
    <t>Common prawn</t>
  </si>
  <si>
    <t>Bouquet commun</t>
  </si>
  <si>
    <t>Camarón común</t>
  </si>
  <si>
    <t>CSH</t>
  </si>
  <si>
    <t>Crangon crangon</t>
  </si>
  <si>
    <t>Common shrimp</t>
  </si>
  <si>
    <t>Crevette grise</t>
  </si>
  <si>
    <t>Quisquilla</t>
  </si>
  <si>
    <t>MTS</t>
  </si>
  <si>
    <t>Squilla mantis</t>
  </si>
  <si>
    <t>Spottail mantis squillid</t>
  </si>
  <si>
    <t>Squille ocellée</t>
  </si>
  <si>
    <t>Galera ocelada</t>
  </si>
  <si>
    <t>PEE</t>
  </si>
  <si>
    <t>Littorina littorea</t>
  </si>
  <si>
    <t>Common periwinkle</t>
  </si>
  <si>
    <t>Bigorneau</t>
  </si>
  <si>
    <t>Bígaro</t>
  </si>
  <si>
    <t>OYF</t>
  </si>
  <si>
    <t>Ostrea edulis</t>
  </si>
  <si>
    <t>European flat oyster</t>
  </si>
  <si>
    <t>Huître plate européenne</t>
  </si>
  <si>
    <t>Ostra europea</t>
  </si>
  <si>
    <t>MSM</t>
  </si>
  <si>
    <t>Mytilus galloprovincialis</t>
  </si>
  <si>
    <t>Mediterranean mussel</t>
  </si>
  <si>
    <t>Moule méditerranéenne</t>
  </si>
  <si>
    <t>Mejillón mediterráneo</t>
  </si>
  <si>
    <t>SJA</t>
  </si>
  <si>
    <t>Pecten jacobaeus</t>
  </si>
  <si>
    <t>Great Mediterranean scallop</t>
  </si>
  <si>
    <t>Coquille St-Jacques méditerr.</t>
  </si>
  <si>
    <t>Concha de peregrino</t>
  </si>
  <si>
    <t>SCX</t>
  </si>
  <si>
    <t>Pectinidae</t>
  </si>
  <si>
    <t>Scallops nei</t>
  </si>
  <si>
    <t>Peignes nca</t>
  </si>
  <si>
    <t>Peines nep</t>
  </si>
  <si>
    <t>SVE</t>
  </si>
  <si>
    <t>Chamelea gallina</t>
  </si>
  <si>
    <t>Striped venus</t>
  </si>
  <si>
    <t>Petite praire</t>
  </si>
  <si>
    <t>Chirla</t>
  </si>
  <si>
    <t>CTS</t>
  </si>
  <si>
    <t>Venerupis pullastra</t>
  </si>
  <si>
    <t>Pullet carpet shell</t>
  </si>
  <si>
    <t>Palourde bleue</t>
  </si>
  <si>
    <t>Almeja babosa</t>
  </si>
  <si>
    <t>CTG</t>
  </si>
  <si>
    <t>Ruditapes decussatus</t>
  </si>
  <si>
    <t>Grooved carpet shell</t>
  </si>
  <si>
    <t>Palourde croisée d'Europe</t>
  </si>
  <si>
    <t>Almeja fina</t>
  </si>
  <si>
    <t>CLX</t>
  </si>
  <si>
    <t>Bivalvia</t>
  </si>
  <si>
    <t>Clams, etc. nei</t>
  </si>
  <si>
    <t>Clams, etc. nca</t>
  </si>
  <si>
    <t>Almejas, etc. nep</t>
  </si>
  <si>
    <t>SQE</t>
  </si>
  <si>
    <t>Todarodes sagittatus</t>
  </si>
  <si>
    <t>European flying squid</t>
  </si>
  <si>
    <t>Toutenon commun</t>
  </si>
  <si>
    <t>Pota europea</t>
  </si>
  <si>
    <t>OCM</t>
  </si>
  <si>
    <t>Eledone spp</t>
  </si>
  <si>
    <t>Horned and musky octopuses</t>
  </si>
  <si>
    <t>Pulpos blancos y almizclados</t>
  </si>
  <si>
    <t>SSG</t>
  </si>
  <si>
    <t>Microcosmus sulcatus</t>
  </si>
  <si>
    <t>Grooved sea squirt</t>
  </si>
  <si>
    <t>Violet</t>
  </si>
  <si>
    <t>Provecho</t>
  </si>
  <si>
    <t>URM</t>
  </si>
  <si>
    <t>Paracentrotus lividus</t>
  </si>
  <si>
    <t>Stony sea urchin</t>
  </si>
  <si>
    <t>Oursin-pierre</t>
  </si>
  <si>
    <t>Erizo de mar</t>
  </si>
  <si>
    <t>JEL</t>
  </si>
  <si>
    <t>Rhopilema spp</t>
  </si>
  <si>
    <t>MSH</t>
  </si>
  <si>
    <t>Ex Mollusca</t>
  </si>
  <si>
    <t>Marine shells nei</t>
  </si>
  <si>
    <t>Coquilles marines nca</t>
  </si>
  <si>
    <t>Conchas marinas nep</t>
  </si>
  <si>
    <t>COL</t>
  </si>
  <si>
    <t>Corallium rubrum</t>
  </si>
  <si>
    <t>Sardinia coral</t>
  </si>
  <si>
    <t>Corail Sardaigne</t>
  </si>
  <si>
    <t>Coral Cerdeña</t>
  </si>
  <si>
    <t>SPO</t>
  </si>
  <si>
    <t>Sponges</t>
  </si>
  <si>
    <t>Esponjas</t>
  </si>
  <si>
    <t>TOTAL</t>
  </si>
  <si>
    <t>FLX</t>
  </si>
  <si>
    <t>Flatfishes nei</t>
  </si>
  <si>
    <t>BLU</t>
  </si>
  <si>
    <t>Bluefish</t>
  </si>
  <si>
    <t>BFT</t>
  </si>
  <si>
    <t>DGX</t>
  </si>
  <si>
    <t>Dogfish sharks nei</t>
  </si>
  <si>
    <t>SQU</t>
  </si>
  <si>
    <t>Various squids nei</t>
  </si>
  <si>
    <t>Pleuronectiformes</t>
  </si>
  <si>
    <t>Pomatomus saltatrix</t>
  </si>
  <si>
    <t>Thunnus thynnus</t>
  </si>
  <si>
    <t>Squalidae</t>
  </si>
  <si>
    <t>Osteichthyes</t>
  </si>
  <si>
    <t>Loliginidae, Ommastrephidae</t>
  </si>
  <si>
    <t>Scientific name
Nom scientifique
Nombre científico</t>
  </si>
  <si>
    <t>3-alpha code
code
código</t>
  </si>
  <si>
    <t>English name
Nom anglais
Nombre inglés</t>
  </si>
  <si>
    <t>French name
Nom français
Nombre francés</t>
  </si>
  <si>
    <t>Spanish name
Nom espagnol
Nombre español</t>
  </si>
  <si>
    <t>SHZ</t>
  </si>
  <si>
    <t>Alosa spp</t>
  </si>
  <si>
    <t>Shads nei</t>
  </si>
  <si>
    <t>Aloses nca</t>
  </si>
  <si>
    <t>Sábalos nep</t>
  </si>
  <si>
    <t>SOL</t>
  </si>
  <si>
    <t>Solea solea</t>
  </si>
  <si>
    <t>Common sole</t>
  </si>
  <si>
    <t>Sole commune</t>
  </si>
  <si>
    <t>Lenguado común</t>
  </si>
  <si>
    <t>MEG</t>
  </si>
  <si>
    <t>Lepidorhombus whiffiagonis</t>
  </si>
  <si>
    <t>Megrim</t>
  </si>
  <si>
    <t>Cardine franche</t>
  </si>
  <si>
    <t>Gallo del Norte</t>
  </si>
  <si>
    <t>Poissons plats nca</t>
  </si>
  <si>
    <t>Peces planos nep</t>
  </si>
  <si>
    <t>GFB</t>
  </si>
  <si>
    <t>Phycis blennoides</t>
  </si>
  <si>
    <t>Greater forkbeard</t>
  </si>
  <si>
    <t>Phycis de fond</t>
  </si>
  <si>
    <t>Brótola de fango</t>
  </si>
  <si>
    <t>BIB</t>
  </si>
  <si>
    <t>Trisopterus luscus</t>
  </si>
  <si>
    <t>Pouting(=Bib)</t>
  </si>
  <si>
    <t>Tacaud commun</t>
  </si>
  <si>
    <t>Faneca</t>
  </si>
  <si>
    <t>WHB</t>
  </si>
  <si>
    <t>Micromesistius poutassou</t>
  </si>
  <si>
    <t>Blue whiting(=Poutassou)</t>
  </si>
  <si>
    <t>Merlan bleu</t>
  </si>
  <si>
    <t>Bacaladilla</t>
  </si>
  <si>
    <t>HKE</t>
  </si>
  <si>
    <t>Merluccius merluccius</t>
  </si>
  <si>
    <t>European hake</t>
  </si>
  <si>
    <t>Merlu européen</t>
  </si>
  <si>
    <t>Merluza europea</t>
  </si>
  <si>
    <t>GAD</t>
  </si>
  <si>
    <t>Gadiformes</t>
  </si>
  <si>
    <t>Gadiformes nei</t>
  </si>
  <si>
    <t>Gadiformes nca</t>
  </si>
  <si>
    <t>Gadiformes nep</t>
  </si>
  <si>
    <t>MUF</t>
  </si>
  <si>
    <t>Mugil cephalus</t>
  </si>
  <si>
    <t>Flathead grey mullet</t>
  </si>
  <si>
    <t>Mulet à grosse tête</t>
  </si>
  <si>
    <t>Pardete</t>
  </si>
  <si>
    <t>MUL</t>
  </si>
  <si>
    <t>Mugilidae</t>
  </si>
  <si>
    <t>Mullets nei</t>
  </si>
  <si>
    <t>Mulets nca</t>
  </si>
  <si>
    <t>Lizas nep</t>
  </si>
  <si>
    <t>GPD</t>
  </si>
  <si>
    <t>Epinephelus marginatus</t>
  </si>
  <si>
    <t>Dusky grouper</t>
  </si>
  <si>
    <t>Mérou noir</t>
  </si>
  <si>
    <t>Mero moreno</t>
  </si>
  <si>
    <t>GPX</t>
  </si>
  <si>
    <t>Epinephelus spp</t>
  </si>
  <si>
    <t>Groupers nei</t>
  </si>
  <si>
    <t>Mérous nca</t>
  </si>
  <si>
    <t>Meros nep</t>
  </si>
  <si>
    <t>BSX</t>
  </si>
  <si>
    <t>Serranidae</t>
  </si>
  <si>
    <t>Groupers, seabasses nei</t>
  </si>
  <si>
    <t>Serranidés nca</t>
  </si>
  <si>
    <t>Meros, chernas, nep</t>
  </si>
  <si>
    <t>SPU</t>
  </si>
  <si>
    <t>Dicentrarchus punctatus</t>
  </si>
  <si>
    <t>Spotted seabass</t>
  </si>
  <si>
    <t>Bar tacheté</t>
  </si>
  <si>
    <t>Baila</t>
  </si>
  <si>
    <t>GBR</t>
  </si>
  <si>
    <t>Plectorhinchus mediterraneus</t>
  </si>
  <si>
    <t>Rubberlip grunt</t>
  </si>
  <si>
    <t>Diagramme gris</t>
  </si>
  <si>
    <t>Burro chiclero</t>
  </si>
  <si>
    <t>COB</t>
  </si>
  <si>
    <t>Umbrina cirrosa</t>
  </si>
  <si>
    <t>Shi drum</t>
  </si>
  <si>
    <t>Ombrine côtière</t>
  </si>
  <si>
    <t>Verrugato fusco</t>
  </si>
  <si>
    <t>MGR</t>
  </si>
  <si>
    <t>Argyrosomus regius</t>
  </si>
  <si>
    <t>Meagre</t>
  </si>
  <si>
    <t>Maigre commun</t>
  </si>
  <si>
    <t>Corvina</t>
  </si>
  <si>
    <t>CDX</t>
  </si>
  <si>
    <t>Sciaenidae</t>
  </si>
  <si>
    <t>Croakers, drums nei</t>
  </si>
  <si>
    <t>Sciaenidés nca</t>
  </si>
  <si>
    <t>Esciénidos nep</t>
  </si>
  <si>
    <t>SBR</t>
  </si>
  <si>
    <t>Pagellus bogaraveo</t>
  </si>
  <si>
    <t>Blackspot(=red) seabream</t>
  </si>
  <si>
    <t>Dorade rose</t>
  </si>
  <si>
    <t>Besugo</t>
  </si>
  <si>
    <t>PAC</t>
  </si>
  <si>
    <t>Pagellus erythrinus</t>
  </si>
  <si>
    <t>Common pandora</t>
  </si>
  <si>
    <t>Pageot commun</t>
  </si>
  <si>
    <t>Breca</t>
  </si>
  <si>
    <t>SBA</t>
  </si>
  <si>
    <t>Pagellus acarne</t>
  </si>
  <si>
    <t>Axillary seabream</t>
  </si>
  <si>
    <t>Pageot acarne</t>
  </si>
  <si>
    <t>Aligote</t>
  </si>
  <si>
    <t>PAX</t>
  </si>
  <si>
    <t>Pagellus spp</t>
  </si>
  <si>
    <t>Pandoras nei</t>
  </si>
  <si>
    <t>Pageots nca</t>
  </si>
  <si>
    <t>Brecas nep</t>
  </si>
  <si>
    <t>SRG</t>
  </si>
  <si>
    <t>Diplodus spp</t>
  </si>
  <si>
    <t>Sargo breams nei</t>
  </si>
  <si>
    <t>Sars, sparaillons nca</t>
  </si>
  <si>
    <t>Sargos, raspallones nep</t>
  </si>
  <si>
    <t>DEL</t>
  </si>
  <si>
    <t>Dentex macrophthalmus</t>
  </si>
  <si>
    <t>Large-eye dentex</t>
  </si>
  <si>
    <t>Denté à gros yeux</t>
  </si>
  <si>
    <t>Cachucho</t>
  </si>
  <si>
    <t>DEC</t>
  </si>
  <si>
    <t>Dentex dentex</t>
  </si>
  <si>
    <t>Common dentex</t>
  </si>
  <si>
    <t>Denté commun</t>
  </si>
  <si>
    <t>Dentón</t>
  </si>
  <si>
    <t>BRB</t>
  </si>
  <si>
    <t>Spondyliosoma cantharus</t>
  </si>
  <si>
    <t>Black seabream</t>
  </si>
  <si>
    <t>Dorade grise</t>
  </si>
  <si>
    <t>Chopa</t>
  </si>
  <si>
    <t>RPG</t>
  </si>
  <si>
    <t>Pagrus pagrus</t>
  </si>
  <si>
    <t>Red porgy</t>
  </si>
  <si>
    <t>Pagre rouge</t>
  </si>
  <si>
    <t>Pargo</t>
  </si>
  <si>
    <t>SBP</t>
  </si>
  <si>
    <t>Pagrus spp</t>
  </si>
  <si>
    <t>Pargo breams nei</t>
  </si>
  <si>
    <t>Dorades nca</t>
  </si>
  <si>
    <t>Pargos nep</t>
  </si>
  <si>
    <t>SBG</t>
  </si>
  <si>
    <t>Sparus aurata</t>
  </si>
  <si>
    <t>Gilthead seabream</t>
  </si>
  <si>
    <t>Dorade royale</t>
  </si>
  <si>
    <t>Dorada</t>
  </si>
  <si>
    <t>BOG</t>
  </si>
  <si>
    <t>Boops boops</t>
  </si>
  <si>
    <t>Bogue</t>
  </si>
  <si>
    <t>Boga</t>
  </si>
  <si>
    <t>SBX</t>
  </si>
  <si>
    <t>Sparidae</t>
  </si>
  <si>
    <t>Porgies, seabreams nei</t>
  </si>
  <si>
    <t>Dentés, spares nca</t>
  </si>
  <si>
    <t>Dentones, sargos nep</t>
  </si>
  <si>
    <t>MUX</t>
  </si>
  <si>
    <t>Mullus spp</t>
  </si>
  <si>
    <t>Surmullets(=Red mullets) nei</t>
  </si>
  <si>
    <t>Rougets nca</t>
  </si>
  <si>
    <t>Salmonetes nep</t>
  </si>
  <si>
    <t>TRG</t>
  </si>
  <si>
    <t>Balistes carolinensis</t>
  </si>
  <si>
    <t>Grey triggerfish</t>
  </si>
  <si>
    <t>Baliste cabri</t>
  </si>
  <si>
    <t>Pejepuerco blanco</t>
  </si>
  <si>
    <t>COE</t>
  </si>
  <si>
    <t>Conger conger</t>
  </si>
  <si>
    <t>European conger</t>
  </si>
  <si>
    <t>Congre d'Europe</t>
  </si>
  <si>
    <t>Congrio común</t>
  </si>
  <si>
    <t>JOD</t>
  </si>
  <si>
    <t>Zeus faber</t>
  </si>
  <si>
    <t>John dory</t>
  </si>
  <si>
    <t>Saint Pierre</t>
  </si>
  <si>
    <t>Pez de San Pedro</t>
  </si>
  <si>
    <t>LHT</t>
  </si>
  <si>
    <t>Trichiurus lepturus</t>
  </si>
  <si>
    <t>Largehead hairtail</t>
  </si>
  <si>
    <t>Poisson-sabre commun</t>
  </si>
  <si>
    <t>Pez sable</t>
  </si>
  <si>
    <t>SFS</t>
  </si>
  <si>
    <t>Lepidopus caudatus</t>
  </si>
  <si>
    <t>Silver scabbardfish</t>
  </si>
  <si>
    <t>Sabre argenté</t>
  </si>
  <si>
    <t>Pez cinto</t>
  </si>
  <si>
    <t>SCO</t>
  </si>
  <si>
    <t>Scorpaenidae</t>
  </si>
  <si>
    <t>Scorpionfishes nei</t>
  </si>
  <si>
    <t>Rascasses, etc. nca</t>
  </si>
  <si>
    <t>Rascacios, gallinetas nep</t>
  </si>
  <si>
    <t>GUX</t>
  </si>
  <si>
    <t>Triglidae</t>
  </si>
  <si>
    <t>Gurnards, searobins nei</t>
  </si>
  <si>
    <t>Grondins, cavillones nca</t>
  </si>
  <si>
    <t>Cabetes, rubios nep</t>
  </si>
  <si>
    <t>SAA</t>
  </si>
  <si>
    <t>Sardinella aurita</t>
  </si>
  <si>
    <t>Round sardinella</t>
  </si>
  <si>
    <t>Allache</t>
  </si>
  <si>
    <t>Alacha</t>
  </si>
  <si>
    <t>SIX</t>
  </si>
  <si>
    <t>Sardinella spp</t>
  </si>
  <si>
    <t>Sardinellas nei</t>
  </si>
  <si>
    <t>Sardinelles nca</t>
  </si>
  <si>
    <t>Sardinelas nep</t>
  </si>
  <si>
    <t>PIL</t>
  </si>
  <si>
    <t>Sardina pilchardus</t>
  </si>
  <si>
    <t>European pilchard(=Sardine)</t>
  </si>
  <si>
    <t>Sardine commune</t>
  </si>
  <si>
    <t>Sardina europea</t>
  </si>
  <si>
    <t>ANE</t>
  </si>
  <si>
    <t>Engraulis encrasicolus</t>
  </si>
  <si>
    <t>European anchovy</t>
  </si>
  <si>
    <t>Anchois</t>
  </si>
  <si>
    <t>Boquerón</t>
  </si>
  <si>
    <t>CLU</t>
  </si>
  <si>
    <t>Clupeoidei</t>
  </si>
  <si>
    <t>Clupeoids nei</t>
  </si>
  <si>
    <t>Clupéoidés nca</t>
  </si>
  <si>
    <t>Clupeoideos nep</t>
  </si>
  <si>
    <t>BON</t>
  </si>
  <si>
    <t>Sarda sarda</t>
  </si>
  <si>
    <t>Atlantic bonito</t>
  </si>
  <si>
    <t>Bonite à dos rayé</t>
  </si>
  <si>
    <t>Bonito del Atlántico</t>
  </si>
  <si>
    <t>FRZ</t>
  </si>
  <si>
    <t>Frigate and bullet tunas</t>
  </si>
  <si>
    <t>Auxide et bonitou</t>
  </si>
  <si>
    <t>Melva y melvera</t>
  </si>
  <si>
    <t>LTA</t>
  </si>
  <si>
    <t>Euthynnus alletteratus</t>
  </si>
  <si>
    <t>Little tunny(=Atl.black skipj)</t>
  </si>
  <si>
    <t>Thonine commune</t>
  </si>
  <si>
    <t>Bacoreta</t>
  </si>
  <si>
    <t>Atlantic bluefin tuna</t>
  </si>
  <si>
    <t>Thon rouge de l'Atlantique</t>
  </si>
  <si>
    <t>Atún rojo del Atlántico</t>
  </si>
  <si>
    <t>ALB</t>
  </si>
  <si>
    <t>Thunnus alalunga</t>
  </si>
  <si>
    <t>Albacore</t>
  </si>
  <si>
    <t>Germon</t>
  </si>
  <si>
    <t>Atún blanco</t>
  </si>
  <si>
    <t>SWO</t>
  </si>
  <si>
    <t>Xiphias gladius</t>
  </si>
  <si>
    <t>Swordfish</t>
  </si>
  <si>
    <t>Espadon</t>
  </si>
  <si>
    <t>Pez espada</t>
  </si>
  <si>
    <t>TUX</t>
  </si>
  <si>
    <t>Scombroidei</t>
  </si>
  <si>
    <t>Tuna-like fishes nei</t>
  </si>
  <si>
    <t>Poissons type thon nca</t>
  </si>
  <si>
    <t>Tassergal</t>
  </si>
  <si>
    <t>Anjova</t>
  </si>
  <si>
    <t>HOM</t>
  </si>
  <si>
    <t>Trachurus trachurus</t>
  </si>
  <si>
    <t>Atlantic horse mackerel</t>
  </si>
  <si>
    <t>Chinchard d'Europe</t>
  </si>
  <si>
    <t>Jurel</t>
  </si>
  <si>
    <t>JAX</t>
  </si>
  <si>
    <t>Trachurus spp</t>
  </si>
  <si>
    <t>Jack and horse mackerels nei</t>
  </si>
  <si>
    <t>Chinchards noirs nca</t>
  </si>
  <si>
    <t>Jureles nep</t>
  </si>
  <si>
    <t>TRE</t>
  </si>
  <si>
    <t>Caranx spp</t>
  </si>
  <si>
    <t>Jacks, crevalles nei</t>
  </si>
  <si>
    <t>Chinchards, carangues nca</t>
  </si>
  <si>
    <t>Jureles, pámpanos nep</t>
  </si>
  <si>
    <t>LEE</t>
  </si>
  <si>
    <t>Lichia amia</t>
  </si>
  <si>
    <t>Leerfish</t>
  </si>
  <si>
    <t>Liche</t>
  </si>
  <si>
    <t>Palometón</t>
  </si>
  <si>
    <t>CGX</t>
  </si>
  <si>
    <t>Carangidae</t>
  </si>
  <si>
    <t>Carangids nei</t>
  </si>
  <si>
    <t>Carangidés nca</t>
  </si>
  <si>
    <t>Carángidos nep</t>
  </si>
  <si>
    <t>DOL</t>
  </si>
  <si>
    <t>Coryphaena hippurus</t>
  </si>
  <si>
    <t>Common dolphinfish</t>
  </si>
  <si>
    <t>Coryphène commune</t>
  </si>
  <si>
    <t>Lampuga</t>
  </si>
  <si>
    <t>MAS</t>
  </si>
  <si>
    <t>Scomber japonicus</t>
  </si>
  <si>
    <t>Chub mackerel</t>
  </si>
  <si>
    <t>Maquereau espagnol</t>
  </si>
  <si>
    <t>Estornino</t>
  </si>
  <si>
    <t>BAR</t>
  </si>
  <si>
    <t>Sphyraena spp</t>
  </si>
  <si>
    <t>Barracudas nei</t>
  </si>
  <si>
    <t>Bécunes nca</t>
  </si>
  <si>
    <t>Picudas nep</t>
  </si>
  <si>
    <t>SPL</t>
  </si>
  <si>
    <t>Sphyrna lewini</t>
  </si>
  <si>
    <t>Scalloped hammerhead</t>
  </si>
  <si>
    <t>Requin-marteau halicorne</t>
  </si>
  <si>
    <t>Cornuda común</t>
  </si>
  <si>
    <t>SDV</t>
  </si>
  <si>
    <t>Mustelus spp</t>
  </si>
  <si>
    <t>Smooth-hounds nei</t>
  </si>
  <si>
    <t>Tollos nep</t>
  </si>
  <si>
    <t>Squales nca</t>
  </si>
  <si>
    <t>Galludos, tollos, nep</t>
  </si>
  <si>
    <t>GTF</t>
  </si>
  <si>
    <t>Rhinobatidae</t>
  </si>
  <si>
    <t>Guitarfishes, etc. nei</t>
  </si>
  <si>
    <t>Guitares, etc. nca</t>
  </si>
  <si>
    <t>Guitarras, etc. nep</t>
  </si>
  <si>
    <t>SRX</t>
  </si>
  <si>
    <t>Rajiformes</t>
  </si>
  <si>
    <t>Rays, stingrays, mantas nei</t>
  </si>
  <si>
    <t>Raies, pastenagues, mantes nca</t>
  </si>
  <si>
    <t>Rayas, pastinacas, mantas nep</t>
  </si>
  <si>
    <t>SKX</t>
  </si>
  <si>
    <t>Elasmobranchii</t>
  </si>
  <si>
    <t>Sharks, rays, skates, etc. nei</t>
  </si>
  <si>
    <t>Requins, raies, etc. nca</t>
  </si>
  <si>
    <t>Tiburones, rayas, etc. nep</t>
  </si>
  <si>
    <t>MZZ</t>
  </si>
  <si>
    <t>Marine fishes nei</t>
  </si>
  <si>
    <t>Poissons marins nca</t>
  </si>
  <si>
    <t>Peces marinos nep</t>
  </si>
  <si>
    <t>CRA</t>
  </si>
  <si>
    <t>Brachyura</t>
  </si>
  <si>
    <t>Marine crabs nei</t>
  </si>
  <si>
    <t>Crabes de mer nca</t>
  </si>
  <si>
    <t>Cangrejos de mar nep</t>
  </si>
  <si>
    <t>CRW</t>
  </si>
  <si>
    <t>Palinurus spp</t>
  </si>
  <si>
    <t>Palinurid spiny lobsters nei</t>
  </si>
  <si>
    <t>NEP</t>
  </si>
  <si>
    <t>Nephrops norvegicus</t>
  </si>
  <si>
    <t>Norway lobster</t>
  </si>
  <si>
    <t>Langoustine</t>
  </si>
  <si>
    <t>Cigala</t>
  </si>
  <si>
    <t>LBE</t>
  </si>
  <si>
    <t>Homarus gammarus</t>
  </si>
  <si>
    <t>European lobster</t>
  </si>
  <si>
    <t>Homard européen</t>
  </si>
  <si>
    <t>Bogavante</t>
  </si>
  <si>
    <t>TGS</t>
  </si>
  <si>
    <t>Penaeus kerathurus</t>
  </si>
  <si>
    <t>Caramote prawn</t>
  </si>
  <si>
    <t>Caramote</t>
  </si>
  <si>
    <t>Langostino</t>
  </si>
  <si>
    <t>DPS</t>
  </si>
  <si>
    <t>Parapenaeus longirostris</t>
  </si>
  <si>
    <t>Crevette rose du large</t>
  </si>
  <si>
    <t>Gamba de altura</t>
  </si>
  <si>
    <t>DCP</t>
  </si>
  <si>
    <t>Natantia</t>
  </si>
  <si>
    <t>Natantian decapods nei</t>
  </si>
  <si>
    <t>Décapodes natantia nca</t>
  </si>
  <si>
    <t>Decápodos natantia nep</t>
  </si>
  <si>
    <t>CRU</t>
  </si>
  <si>
    <t>Crustacea</t>
  </si>
  <si>
    <t>Marine crustaceans nei</t>
  </si>
  <si>
    <t>Crustacés marins nca</t>
  </si>
  <si>
    <t>Crustáceos marinos nep</t>
  </si>
  <si>
    <t>GAS</t>
  </si>
  <si>
    <t>Gastropoda</t>
  </si>
  <si>
    <t>Gastropods nei</t>
  </si>
  <si>
    <t>Gastropodes nca</t>
  </si>
  <si>
    <t>Gasterópodos nep</t>
  </si>
  <si>
    <t>CTC</t>
  </si>
  <si>
    <t>Sepia officinalis</t>
  </si>
  <si>
    <t>Common cuttlefish</t>
  </si>
  <si>
    <t>Seiche commune</t>
  </si>
  <si>
    <t>Sepia común</t>
  </si>
  <si>
    <t>CTL</t>
  </si>
  <si>
    <t>Sepiidae, Sepiolidae</t>
  </si>
  <si>
    <t>Seiches, sépioles nca</t>
  </si>
  <si>
    <t>Sepias,choquitos,globitos nep</t>
  </si>
  <si>
    <t>SQC</t>
  </si>
  <si>
    <t>Loligo spp</t>
  </si>
  <si>
    <t>Common squids nei</t>
  </si>
  <si>
    <t>Calmars, encornets nca</t>
  </si>
  <si>
    <t>Calamares, jibias, potas nep</t>
  </si>
  <si>
    <t>OCC</t>
  </si>
  <si>
    <t>Octopus vulgaris</t>
  </si>
  <si>
    <t>Common octopus</t>
  </si>
  <si>
    <t>Pieuvre</t>
  </si>
  <si>
    <t>Pulpo común</t>
  </si>
  <si>
    <t>OCT</t>
  </si>
  <si>
    <t>Octopodidae</t>
  </si>
  <si>
    <t>Octopuses, etc. nei</t>
  </si>
  <si>
    <t>Pieuvres, poulpes nca</t>
  </si>
  <si>
    <t>Pulpitos, pulpos nep</t>
  </si>
  <si>
    <t>CEP</t>
  </si>
  <si>
    <t>Cephalopoda</t>
  </si>
  <si>
    <t>Cephalopods nei</t>
  </si>
  <si>
    <t>Céphalopodes nca</t>
  </si>
  <si>
    <t>Cefalópodos nep</t>
  </si>
  <si>
    <t>MOL</t>
  </si>
  <si>
    <t>Mollusca</t>
  </si>
  <si>
    <t>Marine molluscs nei</t>
  </si>
  <si>
    <t>Mollusques marins nca</t>
  </si>
  <si>
    <t>Moluscos marinos nep</t>
  </si>
  <si>
    <t>ALV</t>
  </si>
  <si>
    <t>Alopias vulpinus</t>
  </si>
  <si>
    <t>Thresher</t>
  </si>
  <si>
    <t>Renard</t>
  </si>
  <si>
    <t>Zorro</t>
  </si>
  <si>
    <t>BSH</t>
  </si>
  <si>
    <t>Prionace glauca</t>
  </si>
  <si>
    <t>Blue shark</t>
  </si>
  <si>
    <t>Peau bleue</t>
  </si>
  <si>
    <t>Tiburón azul</t>
  </si>
  <si>
    <t>SPZ</t>
  </si>
  <si>
    <t>Sphyrna zygaena</t>
  </si>
  <si>
    <t>Smooth hammerhead</t>
  </si>
  <si>
    <t>Requin-marteau commun</t>
  </si>
  <si>
    <t>Cornuda cruz(=Pez martillo)</t>
  </si>
  <si>
    <t>SCK</t>
  </si>
  <si>
    <t>Dalatias licha</t>
  </si>
  <si>
    <t>Kitefin shark</t>
  </si>
  <si>
    <t>Squale liche</t>
  </si>
  <si>
    <t>Carocho</t>
  </si>
  <si>
    <t>Balearic
Baléares
Baleares
37.1.1</t>
  </si>
  <si>
    <t>Division
Not known Inconnue Desconocida</t>
  </si>
  <si>
    <t>Sardinia
Sardaigne
Cerdeña
37.1.3</t>
  </si>
  <si>
    <t>Adriatic
Adriatique
Adriático
37.2.1</t>
  </si>
  <si>
    <t>Ionian
Ionienne
Jónio
37.2.2</t>
  </si>
  <si>
    <t>Aegean
Egée
Egeo
37.3.1</t>
  </si>
  <si>
    <t>Levant
Levant
Levante
37.3.2</t>
  </si>
  <si>
    <t>Marmara Sea
Mer de Marmara
Mar de Mármara
37.4.1</t>
  </si>
  <si>
    <t>Black Sea
Mer Noire
Mar Negro
37.4.2</t>
  </si>
  <si>
    <t>Azov Sea
Mer d'Azov
Mar de Azov
37.4.3</t>
  </si>
  <si>
    <t>APG</t>
  </si>
  <si>
    <t>Acipenser gueldenstaedtii</t>
  </si>
  <si>
    <t>Danube sturgeon(=Osetr)</t>
  </si>
  <si>
    <t>Esturgeon du Danube</t>
  </si>
  <si>
    <t>Esturión del Danube</t>
  </si>
  <si>
    <t>APE</t>
  </si>
  <si>
    <t>Acipenser stellatus</t>
  </si>
  <si>
    <t>Starry sturgeon</t>
  </si>
  <si>
    <t>Esturgeon étoilé</t>
  </si>
  <si>
    <t>Esturión estrellado</t>
  </si>
  <si>
    <t>HUH</t>
  </si>
  <si>
    <t>Huso huso</t>
  </si>
  <si>
    <t>Beluga</t>
  </si>
  <si>
    <t>Béluga</t>
  </si>
  <si>
    <t>Esturión beluga</t>
  </si>
  <si>
    <t>STU</t>
  </si>
  <si>
    <t>Acipenseridae</t>
  </si>
  <si>
    <t>Sturgeons nei</t>
  </si>
  <si>
    <t>Esturgeons nca</t>
  </si>
  <si>
    <t>Esturiones nep</t>
  </si>
  <si>
    <t>ELE</t>
  </si>
  <si>
    <t>Anguilla anguilla</t>
  </si>
  <si>
    <t>European eel</t>
  </si>
  <si>
    <t>Anguille d'Europe</t>
  </si>
  <si>
    <t>Anguila europea</t>
  </si>
  <si>
    <t>SHC</t>
  </si>
  <si>
    <t>Alosa pontica</t>
  </si>
  <si>
    <t>Pontic shad</t>
  </si>
  <si>
    <t>Alose de la mer Noire</t>
  </si>
  <si>
    <t>Sábalo del Mar Negro</t>
  </si>
  <si>
    <t>CLA</t>
  </si>
  <si>
    <t>Clupeonella cultriventris</t>
  </si>
  <si>
    <t>Clupeonelle</t>
  </si>
  <si>
    <t>PLE</t>
  </si>
  <si>
    <t>Pleuronectes platessa</t>
  </si>
  <si>
    <t>European plaice</t>
  </si>
  <si>
    <t>Plie d'Europe</t>
  </si>
  <si>
    <t>Solla europea</t>
  </si>
  <si>
    <t>FLE</t>
  </si>
  <si>
    <t>Platichthys flesus</t>
  </si>
  <si>
    <t>European flounder</t>
  </si>
  <si>
    <t>Flet d'Europe</t>
  </si>
  <si>
    <t>Platija europea</t>
  </si>
  <si>
    <t>BLL</t>
  </si>
  <si>
    <t>Scophthalmus rhombus</t>
  </si>
  <si>
    <t>Brill</t>
  </si>
  <si>
    <t>Barbue</t>
  </si>
  <si>
    <t>Rémol</t>
  </si>
  <si>
    <t>TUR</t>
  </si>
  <si>
    <t>Psetta maxima</t>
  </si>
  <si>
    <t>Turbot</t>
  </si>
  <si>
    <t>Rodaballo</t>
  </si>
  <si>
    <t>POD</t>
  </si>
  <si>
    <t>Trisopterus minutus</t>
  </si>
  <si>
    <t>Poor cod</t>
  </si>
  <si>
    <t>Capelan de Méditerranée</t>
  </si>
  <si>
    <t>Capellán</t>
  </si>
  <si>
    <t>WHG</t>
  </si>
  <si>
    <t>Merlangius merlangus</t>
  </si>
  <si>
    <t>Whiting</t>
  </si>
  <si>
    <t>Merlan</t>
  </si>
  <si>
    <t>Plegonero</t>
  </si>
  <si>
    <t>LIX</t>
  </si>
  <si>
    <t>Synodontidae</t>
  </si>
  <si>
    <t>Lizardfishes nei</t>
  </si>
  <si>
    <t>Anolis nca</t>
  </si>
  <si>
    <t>Lagartos nep</t>
  </si>
  <si>
    <t>OYG</t>
  </si>
  <si>
    <t>Crassostrea gigas</t>
  </si>
  <si>
    <t>Pacific cupped oyster</t>
  </si>
  <si>
    <t>Huître creuse du Pacifique</t>
  </si>
  <si>
    <t>Ostión japonés</t>
  </si>
  <si>
    <t>Surmullet</t>
  </si>
  <si>
    <t>Scaridae</t>
  </si>
  <si>
    <t>Parrotfishes nei</t>
  </si>
  <si>
    <t>Perroquets nca</t>
  </si>
  <si>
    <t>Loros nep</t>
  </si>
  <si>
    <t>PWT</t>
  </si>
  <si>
    <t>Argentina spp</t>
  </si>
  <si>
    <t>Argentines</t>
  </si>
  <si>
    <t>Argentinas</t>
  </si>
  <si>
    <t>ARG</t>
  </si>
  <si>
    <t>Polyprion americanus</t>
  </si>
  <si>
    <t>Wreckfish</t>
  </si>
  <si>
    <t>Cernier commun</t>
  </si>
  <si>
    <t>Cherna</t>
  </si>
  <si>
    <t>WRF</t>
  </si>
  <si>
    <t>Eutrigla gurnardus</t>
  </si>
  <si>
    <t>Grey gurnard</t>
  </si>
  <si>
    <t>Grondin gris</t>
  </si>
  <si>
    <t>Borracho</t>
  </si>
  <si>
    <t>GUG</t>
  </si>
  <si>
    <t>Chelidonichthys lucerna</t>
  </si>
  <si>
    <t>Tub gurnard</t>
  </si>
  <si>
    <t>Grondin perlon</t>
  </si>
  <si>
    <t>Begel</t>
  </si>
  <si>
    <t>Red gurnard</t>
  </si>
  <si>
    <t>Grondin rouge</t>
  </si>
  <si>
    <t>Arete</t>
  </si>
  <si>
    <t>GUU</t>
  </si>
  <si>
    <t>GUR</t>
  </si>
  <si>
    <t>Orcynopsis unicolor</t>
  </si>
  <si>
    <t>Plain bonito</t>
  </si>
  <si>
    <t>Palomette</t>
  </si>
  <si>
    <t>Tasarte</t>
  </si>
  <si>
    <t>BOP</t>
  </si>
  <si>
    <t>Katsuwonus pelamis</t>
  </si>
  <si>
    <t>Skipjack tuna</t>
  </si>
  <si>
    <t>Listao</t>
  </si>
  <si>
    <t>Listado</t>
  </si>
  <si>
    <t>SKJ</t>
  </si>
  <si>
    <t>Istiophorus albicans</t>
  </si>
  <si>
    <t>Atlantic sailfish</t>
  </si>
  <si>
    <t>Voilier de l'Atlantique</t>
  </si>
  <si>
    <t>Pez vela del Atlántico</t>
  </si>
  <si>
    <t>SAI</t>
  </si>
  <si>
    <t>Tetrapturus albidus</t>
  </si>
  <si>
    <t>Atlantic white marlin</t>
  </si>
  <si>
    <t>Makaire blanc de l'Atlantique</t>
  </si>
  <si>
    <t>Aguja blanca del Atlántico</t>
  </si>
  <si>
    <t>WHM</t>
  </si>
  <si>
    <t>Istiophoridae</t>
  </si>
  <si>
    <t>Marlins,sailfishes,etc. nei</t>
  </si>
  <si>
    <t>Makaires,marlins,voiliers nca</t>
  </si>
  <si>
    <t>Agujas,marlines,peces vela nep</t>
  </si>
  <si>
    <t>BIL</t>
  </si>
  <si>
    <t>Brama brama</t>
  </si>
  <si>
    <t>Atlantic pomfret</t>
  </si>
  <si>
    <t>Grande castagnole</t>
  </si>
  <si>
    <t>Japuta</t>
  </si>
  <si>
    <t>POA</t>
  </si>
  <si>
    <t>Sea cucumbers nei</t>
  </si>
  <si>
    <t>Bèches-de-mer nca</t>
  </si>
  <si>
    <t>Cohombros de mar nep</t>
  </si>
  <si>
    <t>CUX</t>
  </si>
  <si>
    <t>Aspitrigla cuculus</t>
  </si>
  <si>
    <t>Peces parec. a los atunes nep</t>
  </si>
  <si>
    <t>Deep-water rose shrimp</t>
  </si>
  <si>
    <t>Black and Caspian Sea sprat</t>
  </si>
  <si>
    <t>Espadín del Mar Negro y Caspio</t>
  </si>
  <si>
    <t>GSA</t>
  </si>
  <si>
    <t>▲ TOP</t>
  </si>
  <si>
    <t>GFCM capture production</t>
  </si>
  <si>
    <t>List of subareas and divisions:</t>
  </si>
  <si>
    <t>37 1 1 - Balearic</t>
  </si>
  <si>
    <t>37 1 3 - Sardinia</t>
  </si>
  <si>
    <t xml:space="preserve">37 2 1 - Adriatic </t>
  </si>
  <si>
    <t>37 2 2 - Ionian</t>
  </si>
  <si>
    <t xml:space="preserve">37 3 1 - Aegean </t>
  </si>
  <si>
    <t>37 3 2 - Levant</t>
  </si>
  <si>
    <t xml:space="preserve">37 4 1 - Marmara Sea </t>
  </si>
  <si>
    <t>37 4 2 - Black Sea (proper)</t>
  </si>
  <si>
    <t>37 4 3 - Azov Sea</t>
  </si>
  <si>
    <t>Tuna catches are not allocated according to GFCM statistical divisions and are grouped together into a division named "Tunas"(37 0 0). Another division, named "Not known" (37 9 0), contains all the catches for which the statistical division is not known.</t>
  </si>
  <si>
    <t>Captures CGPM</t>
  </si>
  <si>
    <t>Les sous-zones et les divisions sont les suivantes :</t>
  </si>
  <si>
    <t xml:space="preserve">37 1 - La sous-zone OCCIDENTALE, qui regroupe trois divisions, à savoir </t>
  </si>
  <si>
    <t>37 1 1 - Baléares</t>
  </si>
  <si>
    <t xml:space="preserve">37 1 2 - Golfe du Lion </t>
  </si>
  <si>
    <t>37 1 3 - Sardaigne</t>
  </si>
  <si>
    <t>37 2 - La sous-zone CENTRALE, qui regroupe deux divisions, à savoir</t>
  </si>
  <si>
    <t xml:space="preserve">37 2 1 - Adriatique </t>
  </si>
  <si>
    <t>37 2 2 - Ionienne</t>
  </si>
  <si>
    <t>37 3 - La sous-zone ORIENTALE, qui regroupe deux divisions, à savoir</t>
  </si>
  <si>
    <t xml:space="preserve">37 3 1 - Egée </t>
  </si>
  <si>
    <t>Puisqu'il n'est pas possible de ventiler de façon sûre les prises de thonidés par divisions statistiques, ces prises sont données groupées pour l'entière région du CGPM sous une division appelée "Thons" (37 0 0). Une autre division, appelée "Inconnue" (37 9 0), regroupe les prises dont la division statistique de pêche n'est pas certaine.</t>
  </si>
  <si>
    <t>37 4 - La sous-zone MER NOIRE, qui regroupe trois divisions, à savoir</t>
  </si>
  <si>
    <t xml:space="preserve">37 4 1 - Mer de Marmara </t>
  </si>
  <si>
    <t>37 4 2 - Mer Noire (proprement dite)</t>
  </si>
  <si>
    <t>37 4 3 - Mer d'Azov</t>
  </si>
  <si>
    <t>37 1 - WESTERN subarea</t>
  </si>
  <si>
    <t>37 2 - CENTRAL subarea</t>
  </si>
  <si>
    <t>37 3 - EASTERN subarea</t>
  </si>
  <si>
    <t>37 4 - BLACK SEA subarea</t>
  </si>
  <si>
    <t>Algeria</t>
  </si>
  <si>
    <t>Gulf of Lions</t>
  </si>
  <si>
    <t>Sardinia</t>
  </si>
  <si>
    <t>Levant</t>
  </si>
  <si>
    <t>Marmara Sea</t>
  </si>
  <si>
    <t>Black Sea</t>
  </si>
  <si>
    <t>Azov Sea</t>
  </si>
  <si>
    <t>-----------------------------------------------------------------------------------------------------------------------------------------------------------</t>
  </si>
  <si>
    <t>Key to messages during data-entry</t>
  </si>
  <si>
    <t>Albania</t>
  </si>
  <si>
    <t>Bulgaria</t>
  </si>
  <si>
    <t>Croatia</t>
  </si>
  <si>
    <t>Cyprus</t>
  </si>
  <si>
    <t>Egypt</t>
  </si>
  <si>
    <t>France</t>
  </si>
  <si>
    <t>Greece</t>
  </si>
  <si>
    <t>Israel</t>
  </si>
  <si>
    <t>Italy</t>
  </si>
  <si>
    <t>Japan</t>
  </si>
  <si>
    <t>Lebanon</t>
  </si>
  <si>
    <t>Malta</t>
  </si>
  <si>
    <t>Monaco</t>
  </si>
  <si>
    <t>Montenegro</t>
  </si>
  <si>
    <t>Morocco</t>
  </si>
  <si>
    <t>Romania</t>
  </si>
  <si>
    <t>Slovenia</t>
  </si>
  <si>
    <t>Spain</t>
  </si>
  <si>
    <t>Syrian Arab Republic</t>
  </si>
  <si>
    <t>Tunisia</t>
  </si>
  <si>
    <t>Turkey</t>
  </si>
  <si>
    <t>MEDITERRANEAN AND BLACK SEA (FAO Major Fishing Area 37)</t>
  </si>
  <si>
    <t>GFCM Geographical Sub-Areas (GSAs)</t>
  </si>
  <si>
    <t>x</t>
  </si>
  <si>
    <t>► back to Map section ◄</t>
  </si>
  <si>
    <t>Balearic</t>
  </si>
  <si>
    <t>Adriatic</t>
  </si>
  <si>
    <t>Ionian</t>
  </si>
  <si>
    <t>Aegean</t>
  </si>
  <si>
    <t>37.1.2</t>
  </si>
  <si>
    <t>37.1.3</t>
  </si>
  <si>
    <t>37.2.2</t>
  </si>
  <si>
    <t>37.3.2</t>
  </si>
  <si>
    <t>37.4.2</t>
  </si>
  <si>
    <t>37.4.3</t>
  </si>
  <si>
    <t>divisions</t>
  </si>
  <si>
    <t>37.1.1</t>
  </si>
  <si>
    <t>37.2.1</t>
  </si>
  <si>
    <t>37.3.1</t>
  </si>
  <si>
    <t>37.4.1</t>
  </si>
  <si>
    <t>37.1 - WESTERN</t>
  </si>
  <si>
    <t>37.2 - CENTRAL</t>
  </si>
  <si>
    <t>37.3 - EASTERN</t>
  </si>
  <si>
    <t>37.4 - BLACK SEA</t>
  </si>
  <si>
    <t>Please fill in catch data by FAO - GFCM Statistical Divisions (SD) first, then proceed to divide the catch of each SD by GFCM Geographical Sub-Areas if available.</t>
  </si>
  <si>
    <t>► go to Matching table ◄</t>
  </si>
  <si>
    <t>MNZ</t>
  </si>
  <si>
    <t>Lophius spp</t>
  </si>
  <si>
    <t>Monkfishes nei</t>
  </si>
  <si>
    <t>Baudroies nca</t>
  </si>
  <si>
    <t>Rapes nep</t>
  </si>
  <si>
    <t>◄</t>
  </si>
  <si>
    <t>Reference year for data</t>
  </si>
  <si>
    <t>Année de référence pour les données</t>
  </si>
  <si>
    <t>Año de referencia de los datos</t>
  </si>
  <si>
    <t>Langoustes Palinurus nca</t>
  </si>
  <si>
    <t>Langostas Palinurus nep</t>
  </si>
  <si>
    <t>Calmars Loligo nca</t>
  </si>
  <si>
    <t>Calamares Loligo nep</t>
  </si>
  <si>
    <t>Libya</t>
  </si>
  <si>
    <t>GFCM Member / membre de la CGPM / Miembros de la CGPM</t>
  </si>
  <si>
    <t>Other country / Autre pays / Otro país</t>
  </si>
  <si>
    <t>FIM</t>
  </si>
  <si>
    <t>Aphia minuta</t>
  </si>
  <si>
    <t>Transparent goby</t>
  </si>
  <si>
    <t>Nonnat</t>
  </si>
  <si>
    <t>Chanquete</t>
  </si>
  <si>
    <t>DPX</t>
  </si>
  <si>
    <t>Perciformes</t>
  </si>
  <si>
    <t>Demersal percomorphs nei</t>
  </si>
  <si>
    <t>Percomorphes démersaux nca</t>
  </si>
  <si>
    <t>Percomorfos demersales nep</t>
  </si>
  <si>
    <t>UUC</t>
  </si>
  <si>
    <t>Uranoscopus scaber</t>
  </si>
  <si>
    <t>Stargazer</t>
  </si>
  <si>
    <t>Uranoscope</t>
  </si>
  <si>
    <t>Rata</t>
  </si>
  <si>
    <t>ATB</t>
  </si>
  <si>
    <t>Atherina boyeri</t>
  </si>
  <si>
    <t>Big-scale sand smelt</t>
  </si>
  <si>
    <t>Joël</t>
  </si>
  <si>
    <t>Pejerrey mediterráneo</t>
  </si>
  <si>
    <t>YRS</t>
  </si>
  <si>
    <t>Sphyraena sphyraena</t>
  </si>
  <si>
    <t>European barracuda</t>
  </si>
  <si>
    <t>Bécune européenne</t>
  </si>
  <si>
    <t>Espetón</t>
  </si>
  <si>
    <t>SYC</t>
  </si>
  <si>
    <t>Scyliorhinus canicula</t>
  </si>
  <si>
    <t>Small-spotted catshark</t>
  </si>
  <si>
    <t>Petite roussette</t>
  </si>
  <si>
    <t>Pintarroja</t>
  </si>
  <si>
    <t>ARS</t>
  </si>
  <si>
    <t>Aristaeomorpha foliacea</t>
  </si>
  <si>
    <t>Giant red shrimp</t>
  </si>
  <si>
    <t>Gambon rouge</t>
  </si>
  <si>
    <t>Gamba española</t>
  </si>
  <si>
    <t>RPN</t>
  </si>
  <si>
    <t>Rapana spp</t>
  </si>
  <si>
    <t>Sea snails</t>
  </si>
  <si>
    <t>Escargots de mer</t>
  </si>
  <si>
    <t>Caracoles de mar</t>
  </si>
  <si>
    <t>COZ</t>
  </si>
  <si>
    <t>Cardiidae</t>
  </si>
  <si>
    <t>Cockles nei</t>
  </si>
  <si>
    <t>Coques nca</t>
  </si>
  <si>
    <t>Berberechos(=Cárdidos) nep</t>
  </si>
  <si>
    <t>DON</t>
  </si>
  <si>
    <t>Donax spp</t>
  </si>
  <si>
    <t>Donax clams</t>
  </si>
  <si>
    <t>Olives de mer</t>
  </si>
  <si>
    <t>Coquinas</t>
  </si>
  <si>
    <t>SQM</t>
  </si>
  <si>
    <t>Illex coindetii</t>
  </si>
  <si>
    <t>Broadtail shortfin squid</t>
  </si>
  <si>
    <t>Encornet rouge</t>
  </si>
  <si>
    <t>Pota voladora</t>
  </si>
  <si>
    <t>91</t>
  </si>
  <si>
    <t>92</t>
  </si>
  <si>
    <t>93</t>
  </si>
  <si>
    <t>94</t>
  </si>
  <si>
    <t>ISSCAAP
code
code
código</t>
  </si>
  <si>
    <t xml:space="preserve">FORM FOR REPORTING STATISTICS ON CATCHES IN MEDITERRANEAN AND BLACK SEA
</t>
  </si>
  <si>
    <t>FORMULAIRE POUR LA DÉCLARATION DES STATISTIQUES DES CAPTURES DANS LA MÉDITERRANÉE ET MER NOIRE</t>
  </si>
  <si>
    <t>FORMULARIO PARA INFORMACIÓN ESTADÍSTICA DE CAPTURAS EN EL MEDITERRÁNEO Y MAR NEGRO</t>
  </si>
  <si>
    <t>All commercial, industrial and subsistence fisheries</t>
  </si>
  <si>
    <t>Toute la pêche commerciale, industrielle et de subsistence</t>
  </si>
  <si>
    <t>Toda la pesca comercial, industrial y de subsistencia</t>
  </si>
  <si>
    <t>TOTAL
Area 37
Tonnes
Tonnes
Toneladas</t>
  </si>
  <si>
    <t>YEAR</t>
  </si>
  <si>
    <t>COUNTRY</t>
  </si>
  <si>
    <t>SLX</t>
  </si>
  <si>
    <t>Salmonoidei</t>
  </si>
  <si>
    <t>Salmonoids nei</t>
  </si>
  <si>
    <t>Salmonoidés nca</t>
  </si>
  <si>
    <t>Salmonoideos nep</t>
  </si>
  <si>
    <t>TSD</t>
  </si>
  <si>
    <t>Alosa fallax</t>
  </si>
  <si>
    <t>Twaite shad</t>
  </si>
  <si>
    <t>Alose feinte</t>
  </si>
  <si>
    <t>Saboga(=Alosa)</t>
  </si>
  <si>
    <t>GTA</t>
  </si>
  <si>
    <t>Gasterosteus aculeatus</t>
  </si>
  <si>
    <t>Three-spined stickleback</t>
  </si>
  <si>
    <t>Épinoche à trois épines</t>
  </si>
  <si>
    <t>Espinoso</t>
  </si>
  <si>
    <t>CET</t>
  </si>
  <si>
    <t>Dicologlossa cuneata</t>
  </si>
  <si>
    <t>Wedge sole</t>
  </si>
  <si>
    <t>Céteau</t>
  </si>
  <si>
    <t>Acedía</t>
  </si>
  <si>
    <t>CIT</t>
  </si>
  <si>
    <t>Citharidae</t>
  </si>
  <si>
    <t>Citharids nei</t>
  </si>
  <si>
    <t>Feuilles nca</t>
  </si>
  <si>
    <t>Solletas nep</t>
  </si>
  <si>
    <t>SCF</t>
  </si>
  <si>
    <t>Scophthalmidae</t>
  </si>
  <si>
    <t>Turbots nei</t>
  </si>
  <si>
    <t>Turbots nca</t>
  </si>
  <si>
    <t>Rodaballos nep</t>
  </si>
  <si>
    <t>SOX</t>
  </si>
  <si>
    <t>Soleidae</t>
  </si>
  <si>
    <t>Soles nei</t>
  </si>
  <si>
    <t>Soles nca</t>
  </si>
  <si>
    <t>Lenguados nep</t>
  </si>
  <si>
    <t>BLI</t>
  </si>
  <si>
    <t>Molva dypterygia</t>
  </si>
  <si>
    <t>Blue ling</t>
  </si>
  <si>
    <t>Lingue bleue</t>
  </si>
  <si>
    <t>Maruca azul</t>
  </si>
  <si>
    <t>FOR</t>
  </si>
  <si>
    <t>Phycis phycis</t>
  </si>
  <si>
    <t>Forkbeard</t>
  </si>
  <si>
    <t>Phycis de roche</t>
  </si>
  <si>
    <t>Brótola de roca</t>
  </si>
  <si>
    <t>FOX</t>
  </si>
  <si>
    <t>Phycis spp</t>
  </si>
  <si>
    <t>Forkbeards nei</t>
  </si>
  <si>
    <t>Phycis nca</t>
  </si>
  <si>
    <t>Brótolas nep</t>
  </si>
  <si>
    <t>ROL</t>
  </si>
  <si>
    <t>Gaidropsarus spp</t>
  </si>
  <si>
    <t>Rocklings nei</t>
  </si>
  <si>
    <t>Motelles nca</t>
  </si>
  <si>
    <t>Barbadas nep</t>
  </si>
  <si>
    <t>ANN</t>
  </si>
  <si>
    <t>Diplodus annularis</t>
  </si>
  <si>
    <t>Annular seabream</t>
  </si>
  <si>
    <t>Sparaillon commun</t>
  </si>
  <si>
    <t>Raspallón</t>
  </si>
  <si>
    <t>CBR</t>
  </si>
  <si>
    <t>Serranus cabrilla</t>
  </si>
  <si>
    <t>Comber</t>
  </si>
  <si>
    <t>Serran-chèvre</t>
  </si>
  <si>
    <t>Cabrilla</t>
  </si>
  <si>
    <t>CTB</t>
  </si>
  <si>
    <t>Diplodus vulgaris</t>
  </si>
  <si>
    <t>Common two-banded seabream</t>
  </si>
  <si>
    <t>Sar à tête noire</t>
  </si>
  <si>
    <t>Sargo mojarra</t>
  </si>
  <si>
    <t>DYL</t>
  </si>
  <si>
    <t>Dactylopterus volitans</t>
  </si>
  <si>
    <t>Flying gurnard</t>
  </si>
  <si>
    <t>Grondin volant</t>
  </si>
  <si>
    <t>Alón volador</t>
  </si>
  <si>
    <t>EFJ</t>
  </si>
  <si>
    <t>Epinephelus caninus</t>
  </si>
  <si>
    <t>Dogtooth grouper</t>
  </si>
  <si>
    <t>Mérou gris</t>
  </si>
  <si>
    <t>Mero dentón</t>
  </si>
  <si>
    <t>GBN</t>
  </si>
  <si>
    <t>Gobius niger</t>
  </si>
  <si>
    <t>Black goby</t>
  </si>
  <si>
    <t>Gobie noir</t>
  </si>
  <si>
    <t>Chaparrudo</t>
  </si>
  <si>
    <t>GOX</t>
  </si>
  <si>
    <t>Upeneus spp</t>
  </si>
  <si>
    <t>Goatfishes</t>
  </si>
  <si>
    <t>Rougets-souris</t>
  </si>
  <si>
    <t>Salmonetes</t>
  </si>
  <si>
    <t>GPW</t>
  </si>
  <si>
    <t>Epinephelus aeneus</t>
  </si>
  <si>
    <t>White grouper</t>
  </si>
  <si>
    <t>Mérou blanc</t>
  </si>
  <si>
    <t>Cherna de ley</t>
  </si>
  <si>
    <t>LIB</t>
  </si>
  <si>
    <t>Saurida undosquamis</t>
  </si>
  <si>
    <t>Brushtooth lizardfish</t>
  </si>
  <si>
    <t>Anoli à grandes écailles</t>
  </si>
  <si>
    <t>Lagarto escamoso</t>
  </si>
  <si>
    <t>LZS</t>
  </si>
  <si>
    <t>Liza saliens</t>
  </si>
  <si>
    <t>Leaping mullet</t>
  </si>
  <si>
    <t>Mulet sauteur</t>
  </si>
  <si>
    <t>Galúa</t>
  </si>
  <si>
    <t>MBF</t>
  </si>
  <si>
    <t>Mesogobius batrachocephalus</t>
  </si>
  <si>
    <t>Knout goby</t>
  </si>
  <si>
    <t>Gobie à tête plate</t>
  </si>
  <si>
    <t>Gobio sapo</t>
  </si>
  <si>
    <t>MGA</t>
  </si>
  <si>
    <t>Liza aurata</t>
  </si>
  <si>
    <t>Golden grey mullet</t>
  </si>
  <si>
    <t>Mulet doré</t>
  </si>
  <si>
    <t>Galupe</t>
  </si>
  <si>
    <t>MLR</t>
  </si>
  <si>
    <t>Chelon labrosus</t>
  </si>
  <si>
    <t>Thicklip grey mullet</t>
  </si>
  <si>
    <t>Mulet lippu</t>
  </si>
  <si>
    <t>MMH</t>
  </si>
  <si>
    <t>Muraena helena</t>
  </si>
  <si>
    <t>Mediterranean moray</t>
  </si>
  <si>
    <t>MUI</t>
  </si>
  <si>
    <t>Muraenidae</t>
  </si>
  <si>
    <t>Morays nei</t>
  </si>
  <si>
    <t>Murènes nca</t>
  </si>
  <si>
    <t>Morenas nep</t>
  </si>
  <si>
    <t>MYZ</t>
  </si>
  <si>
    <t>Mugil soiuy</t>
  </si>
  <si>
    <t>So-iuy mullet</t>
  </si>
  <si>
    <t>Mulet so-iuy</t>
  </si>
  <si>
    <t>Lisa so-iuy</t>
  </si>
  <si>
    <t>NNZ</t>
  </si>
  <si>
    <t>Nemipterus randalli</t>
  </si>
  <si>
    <t>Randall's threadfin bream</t>
  </si>
  <si>
    <t>PRR</t>
  </si>
  <si>
    <t>Sparisoma cretense</t>
  </si>
  <si>
    <t>Parrotfish</t>
  </si>
  <si>
    <t>Perroquet vieillard</t>
  </si>
  <si>
    <t>Loro viejo</t>
  </si>
  <si>
    <t>PUX</t>
  </si>
  <si>
    <t>Tetraodontidae</t>
  </si>
  <si>
    <t>Puffers nei</t>
  </si>
  <si>
    <t>Compères nca</t>
  </si>
  <si>
    <t>Tamboriles nep</t>
  </si>
  <si>
    <t>SDR</t>
  </si>
  <si>
    <t>Synodus saurus</t>
  </si>
  <si>
    <t>Atlantic lizardfish</t>
  </si>
  <si>
    <t>SHR</t>
  </si>
  <si>
    <t>Diplodus puntazzo</t>
  </si>
  <si>
    <t>Sharpsnout seabream</t>
  </si>
  <si>
    <t>Sar à museau pointu</t>
  </si>
  <si>
    <t>Sargo picudo</t>
  </si>
  <si>
    <t>SPC</t>
  </si>
  <si>
    <t>Spicara smaris</t>
  </si>
  <si>
    <t>Picarel</t>
  </si>
  <si>
    <t>Caramel</t>
  </si>
  <si>
    <t>SRK</t>
  </si>
  <si>
    <t>Serranus scriba</t>
  </si>
  <si>
    <t>Painted comber</t>
  </si>
  <si>
    <t>TRA</t>
  </si>
  <si>
    <t>Trachinidae</t>
  </si>
  <si>
    <t>Weeverfishes nei</t>
  </si>
  <si>
    <t>Vives, etc. nca</t>
  </si>
  <si>
    <t>Arañas, escorpiones nep</t>
  </si>
  <si>
    <t>TRI</t>
  </si>
  <si>
    <t>Balistidae</t>
  </si>
  <si>
    <t>Triggerfishes, durgons nei</t>
  </si>
  <si>
    <t>Balistes nca</t>
  </si>
  <si>
    <t>Peces-ballesta nep</t>
  </si>
  <si>
    <t>UCA</t>
  </si>
  <si>
    <t>Umbrina canariensis</t>
  </si>
  <si>
    <t>Canary drum(=Baardman)</t>
  </si>
  <si>
    <t>Ombrine bronze</t>
  </si>
  <si>
    <t>Verrugato de Canarias</t>
  </si>
  <si>
    <t>WEX</t>
  </si>
  <si>
    <t>Trachinus spp</t>
  </si>
  <si>
    <t>Weevers nei</t>
  </si>
  <si>
    <t>Vives nca</t>
  </si>
  <si>
    <t>Arañas nep</t>
  </si>
  <si>
    <t>WRA</t>
  </si>
  <si>
    <t>Labridae</t>
  </si>
  <si>
    <t>Wrasses, hogfishes, etc. nei</t>
  </si>
  <si>
    <t>Pourceaux, donzelles, etc. nca</t>
  </si>
  <si>
    <t>Lábridos(=Tordos,maragotas)nep</t>
  </si>
  <si>
    <t>WRM</t>
  </si>
  <si>
    <t>Labrus merula</t>
  </si>
  <si>
    <t>Brown wrasse</t>
  </si>
  <si>
    <t>Merle</t>
  </si>
  <si>
    <t>Merlo</t>
  </si>
  <si>
    <t>XYN</t>
  </si>
  <si>
    <t>Xyrichtys novacula</t>
  </si>
  <si>
    <t>Pearly razorfish</t>
  </si>
  <si>
    <t>Donzelle lame</t>
  </si>
  <si>
    <t>Rao</t>
  </si>
  <si>
    <t>ALF</t>
  </si>
  <si>
    <t>Beryx spp</t>
  </si>
  <si>
    <t>Alfonsinos nei</t>
  </si>
  <si>
    <t>Béryx nca</t>
  </si>
  <si>
    <t>Alfonsinos nep</t>
  </si>
  <si>
    <t>BBS</t>
  </si>
  <si>
    <t>Scorpaena porcus</t>
  </si>
  <si>
    <t>Black scorpionfish</t>
  </si>
  <si>
    <t>Rascasse brune</t>
  </si>
  <si>
    <t>Rascacio</t>
  </si>
  <si>
    <t>BRF</t>
  </si>
  <si>
    <t>Helicolenus dactylopterus</t>
  </si>
  <si>
    <t>Blackbelly rosefish</t>
  </si>
  <si>
    <t>Sébaste chèvre</t>
  </si>
  <si>
    <t>Gallineta</t>
  </si>
  <si>
    <t>CBC</t>
  </si>
  <si>
    <t>Cepola macrophthalma</t>
  </si>
  <si>
    <t>Red bandfish</t>
  </si>
  <si>
    <t>Cépole commune</t>
  </si>
  <si>
    <t>Cepola</t>
  </si>
  <si>
    <t>CEN</t>
  </si>
  <si>
    <t>Centrolophidae</t>
  </si>
  <si>
    <t>Ruffs, barrelfishes nei</t>
  </si>
  <si>
    <t>Centrolophes nca</t>
  </si>
  <si>
    <t>Rufos, romerillos nep</t>
  </si>
  <si>
    <t>EPI</t>
  </si>
  <si>
    <t>Epigonus telescopus</t>
  </si>
  <si>
    <t>Black cardinal fish</t>
  </si>
  <si>
    <t>Poisson cardinal</t>
  </si>
  <si>
    <t>Boca negra(=Pez del diablo)</t>
  </si>
  <si>
    <t>OIL</t>
  </si>
  <si>
    <t>Ruvettus pretiosus</t>
  </si>
  <si>
    <t>Oilfish</t>
  </si>
  <si>
    <t>Rouvet</t>
  </si>
  <si>
    <t>Escolar clavo</t>
  </si>
  <si>
    <t>RSE</t>
  </si>
  <si>
    <t>Scorpaena scrofa</t>
  </si>
  <si>
    <t>Red scorpionfish</t>
  </si>
  <si>
    <t>Rascasse rouge</t>
  </si>
  <si>
    <t>Cabracho</t>
  </si>
  <si>
    <t>RRH</t>
  </si>
  <si>
    <t>Etrumeus teres</t>
  </si>
  <si>
    <t>Red-eye round herring</t>
  </si>
  <si>
    <t>Shadine ronde</t>
  </si>
  <si>
    <t>Sardineta canalera</t>
  </si>
  <si>
    <t>BIP</t>
  </si>
  <si>
    <t>Sarda orientalis</t>
  </si>
  <si>
    <t>Striped bonito</t>
  </si>
  <si>
    <t>Bonite oriental</t>
  </si>
  <si>
    <t>Bonito mono</t>
  </si>
  <si>
    <t>COM</t>
  </si>
  <si>
    <t>Scomberomorus commerson</t>
  </si>
  <si>
    <t>Narrow-barred Spanish mackerel</t>
  </si>
  <si>
    <t>Thazard rayé indo-pacifique</t>
  </si>
  <si>
    <t>Carite estriado Indo-Pacífico</t>
  </si>
  <si>
    <t>Auxis thazard, A. rochei</t>
  </si>
  <si>
    <t>MSP</t>
  </si>
  <si>
    <t>Tetrapturus belone</t>
  </si>
  <si>
    <t>Mediterranean spearfish</t>
  </si>
  <si>
    <t>Marlin de la Méditerranée</t>
  </si>
  <si>
    <t>Marlín del Mediterráneo</t>
  </si>
  <si>
    <t>WAH</t>
  </si>
  <si>
    <t>Acanthocybium solandri</t>
  </si>
  <si>
    <t>Wahoo</t>
  </si>
  <si>
    <t>Thazard-bâtard</t>
  </si>
  <si>
    <t>Peto</t>
  </si>
  <si>
    <t>AHH</t>
  </si>
  <si>
    <t>Atherina hepsetus</t>
  </si>
  <si>
    <t>Mediterranean sand smelt</t>
  </si>
  <si>
    <t>LSJ</t>
  </si>
  <si>
    <t>Alepes djedaba</t>
  </si>
  <si>
    <t>Shrimp scad</t>
  </si>
  <si>
    <t>Sélar subari</t>
  </si>
  <si>
    <t>Jurel subarí</t>
  </si>
  <si>
    <t>MAX</t>
  </si>
  <si>
    <t>Scombridae</t>
  </si>
  <si>
    <t>Mackerels nei</t>
  </si>
  <si>
    <t>Maquereaux nca</t>
  </si>
  <si>
    <t>Caballas nep</t>
  </si>
  <si>
    <t>NAU</t>
  </si>
  <si>
    <t>Naucrates ductor</t>
  </si>
  <si>
    <t>Pilotfish</t>
  </si>
  <si>
    <t>Poisson pilote</t>
  </si>
  <si>
    <t>Pez piloto</t>
  </si>
  <si>
    <t>POX</t>
  </si>
  <si>
    <t>Trachinotus spp</t>
  </si>
  <si>
    <t>Pompanos nei</t>
  </si>
  <si>
    <t>Pompaneaux nca</t>
  </si>
  <si>
    <t>Pámpanos(=Palometas) nep</t>
  </si>
  <si>
    <t>PPX</t>
  </si>
  <si>
    <t>Pelagic percomorphs nei</t>
  </si>
  <si>
    <t>Percomorphes pélagiques nca</t>
  </si>
  <si>
    <t>Percomorfos pelágicos nep</t>
  </si>
  <si>
    <t>SAU</t>
  </si>
  <si>
    <t>Scomberesox saurus</t>
  </si>
  <si>
    <t>Atlantic saury</t>
  </si>
  <si>
    <t>Balaou atlantique</t>
  </si>
  <si>
    <t>Paparda del Atlántico</t>
  </si>
  <si>
    <t>BTH</t>
  </si>
  <si>
    <t>Alopias superciliosus</t>
  </si>
  <si>
    <t>Bigeye thresher</t>
  </si>
  <si>
    <t>Renard à gros yeux</t>
  </si>
  <si>
    <t>Zorro ojón</t>
  </si>
  <si>
    <t>CYO</t>
  </si>
  <si>
    <t>Centroscymnus coelolepis</t>
  </si>
  <si>
    <t>Portuguese dogfish</t>
  </si>
  <si>
    <t>Pailona commun</t>
  </si>
  <si>
    <t>Pailona</t>
  </si>
  <si>
    <t>DGZ</t>
  </si>
  <si>
    <t>Squalus spp</t>
  </si>
  <si>
    <t>Dogfishes nei</t>
  </si>
  <si>
    <t>Aiguillats nca</t>
  </si>
  <si>
    <t>Mielgas nep</t>
  </si>
  <si>
    <t>EAG</t>
  </si>
  <si>
    <t>Myliobatidae</t>
  </si>
  <si>
    <t>Eagle rays nei</t>
  </si>
  <si>
    <t>Aigles de mer nca</t>
  </si>
  <si>
    <t>Aguilas de mar nep</t>
  </si>
  <si>
    <t>GAG</t>
  </si>
  <si>
    <t>Galeorhinus galeus</t>
  </si>
  <si>
    <t>Tope shark</t>
  </si>
  <si>
    <t>Requin-hâ</t>
  </si>
  <si>
    <t>Cazón</t>
  </si>
  <si>
    <t>HXT</t>
  </si>
  <si>
    <t>Heptranchias perlo</t>
  </si>
  <si>
    <t>Sharpnose sevengill shark</t>
  </si>
  <si>
    <t>Requin perlon</t>
  </si>
  <si>
    <t>Cañabota bocadulce</t>
  </si>
  <si>
    <t>JRS</t>
  </si>
  <si>
    <t>Raja asterias</t>
  </si>
  <si>
    <t>Mediterranean starry ray</t>
  </si>
  <si>
    <t>Raie étoilée</t>
  </si>
  <si>
    <t>Raya estrellada</t>
  </si>
  <si>
    <t>MYL</t>
  </si>
  <si>
    <t>Myliobatis aquila</t>
  </si>
  <si>
    <t>Common eagle ray</t>
  </si>
  <si>
    <t>Aigle commun</t>
  </si>
  <si>
    <t>Aguila marina</t>
  </si>
  <si>
    <t>Squalus blainville</t>
  </si>
  <si>
    <t>RBX</t>
  </si>
  <si>
    <t>Rhinobatos rhinobatos</t>
  </si>
  <si>
    <t>Common guitarfish</t>
  </si>
  <si>
    <t>RJA</t>
  </si>
  <si>
    <t>Raja alba</t>
  </si>
  <si>
    <t>White skate</t>
  </si>
  <si>
    <t>Raie blanche</t>
  </si>
  <si>
    <t>Raya bramante</t>
  </si>
  <si>
    <t>RJM</t>
  </si>
  <si>
    <t>Raja montagui</t>
  </si>
  <si>
    <t>Spotted ray</t>
  </si>
  <si>
    <t>Raie douce</t>
  </si>
  <si>
    <t>Raya pintada</t>
  </si>
  <si>
    <t>RJN</t>
  </si>
  <si>
    <t>Raja naevus</t>
  </si>
  <si>
    <t>Cuckoo ray</t>
  </si>
  <si>
    <t>Raie fleurie</t>
  </si>
  <si>
    <t>Raya santiguesa</t>
  </si>
  <si>
    <t>SBL</t>
  </si>
  <si>
    <t>Hexanchus griseus</t>
  </si>
  <si>
    <t>Bluntnose sixgill shark</t>
  </si>
  <si>
    <t>Requin griset</t>
  </si>
  <si>
    <t>Cañabota gris</t>
  </si>
  <si>
    <t>Émissoles nca</t>
  </si>
  <si>
    <t>SMD</t>
  </si>
  <si>
    <t>Mustelus mustelus</t>
  </si>
  <si>
    <t>Smooth-hound</t>
  </si>
  <si>
    <t>Émissole lisse</t>
  </si>
  <si>
    <t>Musola</t>
  </si>
  <si>
    <t>STT</t>
  </si>
  <si>
    <t>Dasyatidae</t>
  </si>
  <si>
    <t>Stingrays, butterfly rays nei</t>
  </si>
  <si>
    <t>Pastenagues, etc. nca</t>
  </si>
  <si>
    <t>Pastinacas, etc. nep</t>
  </si>
  <si>
    <t>GRQ</t>
  </si>
  <si>
    <t>Geryon longipes</t>
  </si>
  <si>
    <t>Mediterranean geryon</t>
  </si>
  <si>
    <t>Géryon de la Méditerranée</t>
  </si>
  <si>
    <t>Gerión mediterráneo</t>
  </si>
  <si>
    <t>SCD</t>
  </si>
  <si>
    <t>Portunus pelagicus</t>
  </si>
  <si>
    <t>Blue swimming crab</t>
  </si>
  <si>
    <t>Étrille bleue</t>
  </si>
  <si>
    <t>Jaiba azul</t>
  </si>
  <si>
    <t>LOS</t>
  </si>
  <si>
    <t>Scyllaridae</t>
  </si>
  <si>
    <t>Slipper lobsters nei</t>
  </si>
  <si>
    <t>Cigales nca</t>
  </si>
  <si>
    <t>Cigarros nep</t>
  </si>
  <si>
    <t>PSL</t>
  </si>
  <si>
    <t>Palinurus mauritanicus</t>
  </si>
  <si>
    <t>Pink spiny lobster</t>
  </si>
  <si>
    <t>Langouste rose</t>
  </si>
  <si>
    <t>Langosta mora</t>
  </si>
  <si>
    <t>YLL</t>
  </si>
  <si>
    <t>Scyllarides latus</t>
  </si>
  <si>
    <t>Mediterranean slipper lobster</t>
  </si>
  <si>
    <t>Grande cigale</t>
  </si>
  <si>
    <t>Cigarra</t>
  </si>
  <si>
    <t>ARI</t>
  </si>
  <si>
    <t>Aristeidae</t>
  </si>
  <si>
    <t>Aristeid shrimps nei</t>
  </si>
  <si>
    <t>Gambons,crevet. aristeidés nca</t>
  </si>
  <si>
    <t>Gambas aristeidos nep</t>
  </si>
  <si>
    <t>KUP</t>
  </si>
  <si>
    <t>Penaeus japonicus</t>
  </si>
  <si>
    <t>Kuruma prawn</t>
  </si>
  <si>
    <t>Crevette kuruma</t>
  </si>
  <si>
    <t>Langostino japonés</t>
  </si>
  <si>
    <t>LKT</t>
  </si>
  <si>
    <t>Plesionika martia</t>
  </si>
  <si>
    <t>Golden shrimp</t>
  </si>
  <si>
    <t>Crevette dorée</t>
  </si>
  <si>
    <t>Camarón de oro</t>
  </si>
  <si>
    <t>MPN</t>
  </si>
  <si>
    <t>Metapenaeus monoceros</t>
  </si>
  <si>
    <t>Speckled shrimp</t>
  </si>
  <si>
    <t>Crevette mouchetée</t>
  </si>
  <si>
    <t>Gamba moteada</t>
  </si>
  <si>
    <t>PAA</t>
  </si>
  <si>
    <t>Palaemon adspersus</t>
  </si>
  <si>
    <t>Baltic prawn</t>
  </si>
  <si>
    <t>Bouquet balte</t>
  </si>
  <si>
    <t>Camarón báltico</t>
  </si>
  <si>
    <t>AMS</t>
  </si>
  <si>
    <t>Artemia salina</t>
  </si>
  <si>
    <t>Brine shrimp</t>
  </si>
  <si>
    <t>Crevette de salines</t>
  </si>
  <si>
    <t>Artemia</t>
  </si>
  <si>
    <t>OQM</t>
  </si>
  <si>
    <t>Erugosquilla massavensis</t>
  </si>
  <si>
    <t>Red sea mantis shrimp</t>
  </si>
  <si>
    <t>Squille de la mer rouge</t>
  </si>
  <si>
    <t>Galera del mar Rojo</t>
  </si>
  <si>
    <t>MUE</t>
  </si>
  <si>
    <t>Murex spp</t>
  </si>
  <si>
    <t>Murex</t>
  </si>
  <si>
    <t>Rochers</t>
  </si>
  <si>
    <t>Murices</t>
  </si>
  <si>
    <t>MSX</t>
  </si>
  <si>
    <t>Mytilidae</t>
  </si>
  <si>
    <t>Sea mussels nei</t>
  </si>
  <si>
    <t>Moules nca</t>
  </si>
  <si>
    <t>Mejillones nep</t>
  </si>
  <si>
    <t>SCE</t>
  </si>
  <si>
    <t>Pecten maximus</t>
  </si>
  <si>
    <t>Great Atlantic scallop</t>
  </si>
  <si>
    <t>Coquille St-Jacques atlantique</t>
  </si>
  <si>
    <t>Vieira(=Concha de Santiago)</t>
  </si>
  <si>
    <t>CLV</t>
  </si>
  <si>
    <t>Veneridae</t>
  </si>
  <si>
    <t>Venus clams nei</t>
  </si>
  <si>
    <t>Petites praires nca</t>
  </si>
  <si>
    <t>Almejas(=Veneridos) nep</t>
  </si>
  <si>
    <t>COC</t>
  </si>
  <si>
    <t>Cerastoderma edule</t>
  </si>
  <si>
    <t>Common edible cockle</t>
  </si>
  <si>
    <t>Coque commune</t>
  </si>
  <si>
    <t>Berberecho común</t>
  </si>
  <si>
    <t>KLK</t>
  </si>
  <si>
    <t>Callista chione</t>
  </si>
  <si>
    <t>Smooth callista</t>
  </si>
  <si>
    <t>Vernis fauve</t>
  </si>
  <si>
    <t>Almejon</t>
  </si>
  <si>
    <t>RAZ</t>
  </si>
  <si>
    <t>Solen spp</t>
  </si>
  <si>
    <t>Solen razor clams nei</t>
  </si>
  <si>
    <t>Couteaux Solen nca</t>
  </si>
  <si>
    <t>Navajas Solen nep</t>
  </si>
  <si>
    <t>RKQ</t>
  </si>
  <si>
    <t>Arca noae</t>
  </si>
  <si>
    <t>Noah's ark</t>
  </si>
  <si>
    <t>Arche de Noé</t>
  </si>
  <si>
    <t>Arca de Noe</t>
  </si>
  <si>
    <t>SOI</t>
  </si>
  <si>
    <t>Solenidae</t>
  </si>
  <si>
    <t>Razor clams, knife clams nei</t>
  </si>
  <si>
    <t>Couteaux, etc. nca</t>
  </si>
  <si>
    <t>Navajas, solénidos nep</t>
  </si>
  <si>
    <t>TWL</t>
  </si>
  <si>
    <t>Tellina spp</t>
  </si>
  <si>
    <t>Tellins nei</t>
  </si>
  <si>
    <t>Tellines nca</t>
  </si>
  <si>
    <t>Telinas nep</t>
  </si>
  <si>
    <t>VEV</t>
  </si>
  <si>
    <t>Venus verrucosa</t>
  </si>
  <si>
    <t>Warty venus</t>
  </si>
  <si>
    <t>Praire commune</t>
  </si>
  <si>
    <t>Escupina grabada</t>
  </si>
  <si>
    <t>Cuttlefish, bobtail squids nei</t>
  </si>
  <si>
    <t>Élédones communes et musquées</t>
  </si>
  <si>
    <t>SQR</t>
  </si>
  <si>
    <t>Loligo vulgaris</t>
  </si>
  <si>
    <t>European squid</t>
  </si>
  <si>
    <t>Encornet</t>
  </si>
  <si>
    <t>Calamar</t>
  </si>
  <si>
    <t>DBO</t>
  </si>
  <si>
    <t>Tursiops truncatus</t>
  </si>
  <si>
    <t>Bottlenose dolphin</t>
  </si>
  <si>
    <t>Grand dauphin</t>
  </si>
  <si>
    <t>Tursion</t>
  </si>
  <si>
    <t>DST</t>
  </si>
  <si>
    <t>Stenella coeruleoalba</t>
  </si>
  <si>
    <t>Striped dolphin</t>
  </si>
  <si>
    <t>Dauphin bleu et blanc</t>
  </si>
  <si>
    <t>Estenela listada</t>
  </si>
  <si>
    <t>TTX</t>
  </si>
  <si>
    <t>Testudinata</t>
  </si>
  <si>
    <t>Marine turtles nei</t>
  </si>
  <si>
    <t>Tortues de mer nca</t>
  </si>
  <si>
    <t>Tortugas de mar nep</t>
  </si>
  <si>
    <t>Holothuroidea</t>
  </si>
  <si>
    <t>ECH</t>
  </si>
  <si>
    <t>Echinodermata</t>
  </si>
  <si>
    <t>Echinoderms</t>
  </si>
  <si>
    <t>Oursins, bèches-de-mer</t>
  </si>
  <si>
    <t>Erizos, cohombros de mar</t>
  </si>
  <si>
    <t>INV</t>
  </si>
  <si>
    <t>Invertebrata</t>
  </si>
  <si>
    <t>Aquatic invertebrates nei</t>
  </si>
  <si>
    <t>Invertébrés aquatiques nca</t>
  </si>
  <si>
    <t>Invertebrados acuáticos nep</t>
  </si>
  <si>
    <t>Jellyfishes nei</t>
  </si>
  <si>
    <t>Méduses nca</t>
  </si>
  <si>
    <t>Medusas nep</t>
  </si>
  <si>
    <t>Spongiidae</t>
  </si>
  <si>
    <t>Éponges</t>
  </si>
  <si>
    <t>OTHER SPECIES (IF NOT LISTED)</t>
  </si>
  <si>
    <t>TOTAL (OTHER)</t>
  </si>
  <si>
    <t>Click here to START
the Data-Entry</t>
  </si>
  <si>
    <t>E = SUM of the catch of the GSAs does not correspond to the catch of the related FAO SD.
OK = SUM of catch of the GSAs correspond to the catch of the related FAO SD.</t>
  </si>
  <si>
    <t>gfcm-secretariat@fao.org</t>
  </si>
  <si>
    <t>Version: May 2016</t>
  </si>
  <si>
    <t>37 1 2 - Gulf of Lion</t>
  </si>
  <si>
    <t xml:space="preserve">Northern Alboran Sea </t>
  </si>
  <si>
    <t xml:space="preserve">Alboran Island </t>
  </si>
  <si>
    <t xml:space="preserve">Southern Alboran Sea </t>
  </si>
  <si>
    <t xml:space="preserve">Algeria </t>
  </si>
  <si>
    <t xml:space="preserve">Balearic Islands </t>
  </si>
  <si>
    <t xml:space="preserve">Northern Spain </t>
  </si>
  <si>
    <t xml:space="preserve">Gulf of Lion </t>
  </si>
  <si>
    <t xml:space="preserve">Corsica   </t>
  </si>
  <si>
    <t xml:space="preserve">Ligurian Sea and Northern Tyrrhenian Sea </t>
  </si>
  <si>
    <t xml:space="preserve">Southern and Central Tyrrhenian Sea </t>
  </si>
  <si>
    <t>Western Sardinia</t>
  </si>
  <si>
    <t>Eastern Sardinia</t>
  </si>
  <si>
    <t xml:space="preserve">Northern Tunisia </t>
  </si>
  <si>
    <t xml:space="preserve">Gulf of Hammamet </t>
  </si>
  <si>
    <t xml:space="preserve">Gulf of Gabes </t>
  </si>
  <si>
    <t xml:space="preserve">Malta </t>
  </si>
  <si>
    <t xml:space="preserve">Southern Sicily </t>
  </si>
  <si>
    <t xml:space="preserve">Northern Adriatic Sea </t>
  </si>
  <si>
    <t xml:space="preserve">Southern Adriatic Sea </t>
  </si>
  <si>
    <t xml:space="preserve">Western Ionian Sea </t>
  </si>
  <si>
    <t xml:space="preserve">Eastern Ionian Sea </t>
  </si>
  <si>
    <t xml:space="preserve">Southern Ionian Sea </t>
  </si>
  <si>
    <t xml:space="preserve">Aegean Sea </t>
  </si>
  <si>
    <t xml:space="preserve">Crete </t>
  </si>
  <si>
    <t xml:space="preserve">Northern Levant Sea </t>
  </si>
  <si>
    <t xml:space="preserve">Cyprus  </t>
  </si>
  <si>
    <t xml:space="preserve">Southern Levant Sea </t>
  </si>
  <si>
    <t xml:space="preserve">Eastern Levant Sea </t>
  </si>
  <si>
    <t xml:space="preserve">Marmara Sea </t>
  </si>
  <si>
    <t xml:space="preserve">Black Sea </t>
  </si>
  <si>
    <t>List of the GFCM Geographical subareas (GSAs):</t>
  </si>
  <si>
    <t>Gulf of Lion
Golfe du Lion
Golfo de León
37.1.2</t>
  </si>
  <si>
    <t>GFCM HQ - Palazzo Blumenstihl, Via Vittoria Colonna 1 - 00193, Rome, Italy - Tel: +390657054055 - Fax: +390657056500</t>
  </si>
  <si>
    <t>www.fao.org/gfcm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</si>
</sst>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numFmts>
  <fonts count="37" x14ac:knownFonts="1">
    <font>
      <sz val="10"/>
      <name val="Arial"/>
    </font>
    <font>
      <sz val="10"/>
      <name val="Arial"/>
    </font>
    <font>
      <sz val="10"/>
      <color indexed="8"/>
      <name val="Arial"/>
      <family val="2"/>
    </font>
    <font>
      <b/>
      <sz val="10"/>
      <name val="Arial"/>
      <family val="2"/>
    </font>
    <font>
      <sz val="10"/>
      <name val="MS Sans Serif"/>
      <family val="2"/>
    </font>
    <font>
      <u/>
      <sz val="10"/>
      <color indexed="12"/>
      <name val="Arial"/>
      <family val="2"/>
    </font>
    <font>
      <sz val="8"/>
      <name val="Arial"/>
      <family val="2"/>
    </font>
    <font>
      <sz val="10"/>
      <color indexed="9"/>
      <name val="Arial"/>
      <family val="2"/>
    </font>
    <font>
      <b/>
      <sz val="8"/>
      <name val="Arial"/>
      <family val="2"/>
    </font>
    <font>
      <b/>
      <sz val="10"/>
      <color indexed="21"/>
      <name val="Arial"/>
      <family val="2"/>
    </font>
    <font>
      <b/>
      <sz val="10"/>
      <name val="MS Sans Serif"/>
      <family val="2"/>
    </font>
    <font>
      <sz val="10"/>
      <name val="Arial"/>
      <family val="2"/>
    </font>
    <font>
      <sz val="8"/>
      <color indexed="8"/>
      <name val="Arial"/>
      <family val="2"/>
    </font>
    <font>
      <sz val="8"/>
      <name val="Arial"/>
      <family val="2"/>
    </font>
    <font>
      <b/>
      <sz val="8"/>
      <color indexed="57"/>
      <name val="Arial"/>
      <family val="2"/>
    </font>
    <font>
      <b/>
      <sz val="10"/>
      <color indexed="10"/>
      <name val="Arial"/>
      <family val="2"/>
    </font>
    <font>
      <b/>
      <sz val="9"/>
      <color indexed="23"/>
      <name val="Arial"/>
      <family val="2"/>
    </font>
    <font>
      <sz val="9"/>
      <name val="Arial"/>
      <family val="2"/>
    </font>
    <font>
      <b/>
      <sz val="9"/>
      <name val="Arial"/>
      <family val="2"/>
    </font>
    <font>
      <b/>
      <sz val="9"/>
      <color indexed="60"/>
      <name val="Arial"/>
      <family val="2"/>
    </font>
    <font>
      <b/>
      <sz val="10"/>
      <color indexed="9"/>
      <name val="Arial"/>
      <family val="2"/>
    </font>
    <font>
      <b/>
      <sz val="9"/>
      <color indexed="21"/>
      <name val="Arial"/>
      <family val="2"/>
    </font>
    <font>
      <b/>
      <sz val="9"/>
      <color indexed="9"/>
      <name val="Arial"/>
      <family val="2"/>
    </font>
    <font>
      <b/>
      <sz val="9"/>
      <name val="Arial"/>
      <family val="2"/>
    </font>
    <font>
      <b/>
      <sz val="8"/>
      <color indexed="10"/>
      <name val="Arial"/>
      <family val="2"/>
    </font>
    <font>
      <b/>
      <i/>
      <sz val="9"/>
      <color indexed="10"/>
      <name val="Arial"/>
      <family val="2"/>
    </font>
    <font>
      <b/>
      <i/>
      <sz val="10"/>
      <name val="Arial"/>
      <family val="2"/>
    </font>
    <font>
      <b/>
      <sz val="9"/>
      <color theme="0"/>
      <name val="Arial"/>
      <family val="2"/>
    </font>
    <font>
      <b/>
      <i/>
      <sz val="9"/>
      <name val="Arial"/>
      <family val="2"/>
    </font>
    <font>
      <sz val="10"/>
      <color theme="0" tint="-4.9989318521683403E-2"/>
      <name val="Arial"/>
      <family val="2"/>
    </font>
    <font>
      <b/>
      <sz val="12"/>
      <color theme="0" tint="-4.9989318521683403E-2"/>
      <name val="Arial"/>
      <family val="2"/>
    </font>
    <font>
      <b/>
      <sz val="14"/>
      <name val="Calibri"/>
      <family val="2"/>
      <scheme val="minor"/>
    </font>
    <font>
      <b/>
      <sz val="16"/>
      <name val="Calibri"/>
      <family val="2"/>
      <scheme val="minor"/>
    </font>
    <font>
      <i/>
      <sz val="10"/>
      <color theme="0" tint="-0.499984740745262"/>
      <name val="Arial"/>
      <family val="2"/>
    </font>
    <font>
      <b/>
      <sz val="11"/>
      <color rgb="FFC00000"/>
      <name val="Arial"/>
      <family val="2"/>
    </font>
    <font>
      <i/>
      <sz val="9"/>
      <name val="Arial"/>
      <family val="2"/>
    </font>
    <font>
      <i/>
      <u/>
      <sz val="9"/>
      <color indexed="12"/>
      <name val="Arial"/>
      <family val="2"/>
    </font>
  </fonts>
  <fills count="28">
    <fill>
      <patternFill patternType="none"/>
    </fill>
    <fill>
      <patternFill patternType="gray125"/>
    </fill>
    <fill>
      <patternFill patternType="solid">
        <fgColor indexed="9"/>
        <bgColor indexed="64"/>
      </patternFill>
    </fill>
    <fill>
      <patternFill patternType="solid">
        <fgColor indexed="9"/>
        <bgColor indexed="42"/>
      </patternFill>
    </fill>
    <fill>
      <patternFill patternType="solid">
        <fgColor indexed="9"/>
        <bgColor indexed="9"/>
      </patternFill>
    </fill>
    <fill>
      <patternFill patternType="solid">
        <fgColor indexed="41"/>
        <bgColor indexed="64"/>
      </patternFill>
    </fill>
    <fill>
      <patternFill patternType="mediumGray">
        <fgColor indexed="42"/>
        <bgColor indexed="51"/>
      </patternFill>
    </fill>
    <fill>
      <patternFill patternType="mediumGray">
        <fgColor indexed="9"/>
        <bgColor indexed="45"/>
      </patternFill>
    </fill>
    <fill>
      <patternFill patternType="mediumGray">
        <fgColor indexed="9"/>
        <bgColor indexed="42"/>
      </patternFill>
    </fill>
    <fill>
      <patternFill patternType="mediumGray">
        <fgColor indexed="9"/>
        <bgColor indexed="47"/>
      </patternFill>
    </fill>
    <fill>
      <patternFill patternType="solid">
        <fgColor indexed="43"/>
        <bgColor indexed="9"/>
      </patternFill>
    </fill>
    <fill>
      <patternFill patternType="mediumGray">
        <fgColor indexed="9"/>
        <bgColor indexed="44"/>
      </patternFill>
    </fill>
    <fill>
      <patternFill patternType="solid">
        <fgColor indexed="54"/>
        <bgColor indexed="64"/>
      </patternFill>
    </fill>
    <fill>
      <patternFill patternType="mediumGray">
        <fgColor indexed="9"/>
        <bgColor indexed="11"/>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mediumGray">
        <fgColor indexed="9"/>
        <bgColor indexed="22"/>
      </patternFill>
    </fill>
    <fill>
      <patternFill patternType="solid">
        <fgColor indexed="23"/>
        <bgColor indexed="9"/>
      </patternFill>
    </fill>
    <fill>
      <patternFill patternType="mediumGray">
        <fgColor indexed="9"/>
        <bgColor indexed="9"/>
      </patternFill>
    </fill>
    <fill>
      <patternFill patternType="solid">
        <fgColor indexed="42"/>
        <bgColor indexed="9"/>
      </patternFill>
    </fill>
    <fill>
      <patternFill patternType="solid">
        <fgColor indexed="54"/>
        <bgColor indexed="9"/>
      </patternFill>
    </fill>
    <fill>
      <patternFill patternType="solid">
        <fgColor indexed="44"/>
        <bgColor indexed="64"/>
      </patternFill>
    </fill>
    <fill>
      <patternFill patternType="solid">
        <fgColor rgb="FFFFC000"/>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6" tint="0.39997558519241921"/>
        <bgColor indexed="64"/>
      </patternFill>
    </fill>
  </fills>
  <borders count="77">
    <border>
      <left/>
      <right/>
      <top/>
      <bottom/>
      <diagonal/>
    </border>
    <border>
      <left style="thin">
        <color indexed="22"/>
      </left>
      <right style="thin">
        <color indexed="22"/>
      </right>
      <top style="thin">
        <color indexed="22"/>
      </top>
      <bottom style="thin">
        <color indexed="22"/>
      </bottom>
      <diagonal/>
    </border>
    <border>
      <left/>
      <right style="thin">
        <color indexed="55"/>
      </right>
      <top/>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right/>
      <top/>
      <bottom style="thin">
        <color indexed="55"/>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top/>
      <bottom style="thin">
        <color indexed="64"/>
      </bottom>
      <diagonal/>
    </border>
    <border>
      <left style="thin">
        <color indexed="22"/>
      </left>
      <right style="thin">
        <color indexed="64"/>
      </right>
      <top/>
      <bottom style="thin">
        <color indexed="64"/>
      </bottom>
      <diagonal/>
    </border>
    <border>
      <left style="thin">
        <color indexed="64"/>
      </left>
      <right style="thin">
        <color indexed="22"/>
      </right>
      <top/>
      <bottom/>
      <diagonal/>
    </border>
    <border>
      <left style="thin">
        <color indexed="22"/>
      </left>
      <right style="thin">
        <color indexed="22"/>
      </right>
      <top/>
      <bottom/>
      <diagonal/>
    </border>
    <border>
      <left style="thin">
        <color indexed="22"/>
      </left>
      <right/>
      <top/>
      <bottom/>
      <diagonal/>
    </border>
    <border>
      <left style="thin">
        <color indexed="22"/>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22"/>
      </bottom>
      <diagonal/>
    </border>
    <border>
      <left/>
      <right style="thin">
        <color indexed="64"/>
      </right>
      <top style="thin">
        <color indexed="64"/>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64"/>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64"/>
      </left>
      <right/>
      <top style="thin">
        <color indexed="22"/>
      </top>
      <bottom style="thin">
        <color indexed="22"/>
      </bottom>
      <diagonal/>
    </border>
    <border>
      <left/>
      <right style="thin">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medium">
        <color indexed="64"/>
      </bottom>
      <diagonal/>
    </border>
    <border>
      <left style="thin">
        <color indexed="55"/>
      </left>
      <right/>
      <top style="thin">
        <color indexed="55"/>
      </top>
      <bottom style="medium">
        <color indexed="64"/>
      </bottom>
      <diagonal/>
    </border>
    <border>
      <left/>
      <right style="thin">
        <color indexed="55"/>
      </right>
      <top style="thin">
        <color indexed="55"/>
      </top>
      <bottom style="medium">
        <color indexed="64"/>
      </bottom>
      <diagonal/>
    </border>
    <border>
      <left/>
      <right style="thin">
        <color indexed="55"/>
      </right>
      <top/>
      <bottom style="medium">
        <color indexed="64"/>
      </bottom>
      <diagonal/>
    </border>
    <border>
      <left/>
      <right/>
      <top/>
      <bottom style="medium">
        <color indexed="64"/>
      </bottom>
      <diagonal/>
    </border>
    <border>
      <left style="thin">
        <color indexed="55"/>
      </left>
      <right/>
      <top style="medium">
        <color indexed="64"/>
      </top>
      <bottom style="medium">
        <color indexed="64"/>
      </bottom>
      <diagonal/>
    </border>
    <border>
      <left style="thin">
        <color indexed="55"/>
      </left>
      <right style="thin">
        <color indexed="55"/>
      </right>
      <top style="medium">
        <color indexed="64"/>
      </top>
      <bottom style="medium">
        <color indexed="64"/>
      </bottom>
      <diagonal/>
    </border>
    <border>
      <left/>
      <right style="thin">
        <color indexed="55"/>
      </right>
      <top style="medium">
        <color indexed="64"/>
      </top>
      <bottom style="medium">
        <color indexed="64"/>
      </bottom>
      <diagonal/>
    </border>
    <border>
      <left/>
      <right/>
      <top style="medium">
        <color indexed="64"/>
      </top>
      <bottom style="medium">
        <color indexed="64"/>
      </bottom>
      <diagonal/>
    </border>
    <border>
      <left style="thin">
        <color indexed="55"/>
      </left>
      <right style="thin">
        <color indexed="55"/>
      </right>
      <top style="medium">
        <color indexed="64"/>
      </top>
      <bottom/>
      <diagonal/>
    </border>
    <border>
      <left style="thin">
        <color indexed="55"/>
      </left>
      <right style="thin">
        <color indexed="55"/>
      </right>
      <top/>
      <bottom style="medium">
        <color indexed="64"/>
      </bottom>
      <diagonal/>
    </border>
    <border>
      <left style="thin">
        <color indexed="55"/>
      </left>
      <right style="thin">
        <color indexed="55"/>
      </right>
      <top style="thin">
        <color indexed="55"/>
      </top>
      <bottom/>
      <diagonal/>
    </border>
  </borders>
  <cellStyleXfs count="8">
    <xf numFmtId="0" fontId="0"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166" fontId="2" fillId="0" borderId="0" applyFont="0" applyFill="0" applyBorder="0" applyAlignment="0" applyProtection="0"/>
    <xf numFmtId="0" fontId="1" fillId="0" borderId="0" applyBorder="0"/>
    <xf numFmtId="0" fontId="4" fillId="0" borderId="0"/>
  </cellStyleXfs>
  <cellXfs count="254">
    <xf numFmtId="0" fontId="0" fillId="0" borderId="0" xfId="0"/>
    <xf numFmtId="168" fontId="14" fillId="0" borderId="2" xfId="6" applyNumberFormat="1" applyFont="1" applyBorder="1" applyAlignment="1" applyProtection="1">
      <alignment horizontal="center" vertical="center"/>
      <protection hidden="1"/>
    </xf>
    <xf numFmtId="0" fontId="1" fillId="0" borderId="0" xfId="6" applyBorder="1" applyAlignment="1" applyProtection="1">
      <alignment horizontal="center" vertical="center"/>
      <protection hidden="1"/>
    </xf>
    <xf numFmtId="0" fontId="1" fillId="0" borderId="0" xfId="6" applyAlignment="1" applyProtection="1">
      <alignment vertical="center"/>
      <protection hidden="1"/>
    </xf>
    <xf numFmtId="0" fontId="1" fillId="0" borderId="0" xfId="6" applyBorder="1" applyAlignment="1" applyProtection="1">
      <alignment vertical="center"/>
      <protection hidden="1"/>
    </xf>
    <xf numFmtId="0" fontId="6" fillId="0" borderId="0" xfId="6" applyFont="1" applyAlignment="1" applyProtection="1">
      <alignment vertical="center"/>
      <protection hidden="1"/>
    </xf>
    <xf numFmtId="0" fontId="1" fillId="0" borderId="0" xfId="6" applyFill="1" applyAlignment="1" applyProtection="1">
      <alignment vertical="center"/>
      <protection hidden="1"/>
    </xf>
    <xf numFmtId="0" fontId="0" fillId="0" borderId="0" xfId="0" applyProtection="1">
      <protection hidden="1"/>
    </xf>
    <xf numFmtId="0" fontId="12" fillId="0" borderId="0" xfId="0" applyFont="1" applyFill="1" applyBorder="1" applyAlignment="1" applyProtection="1">
      <alignment vertical="center"/>
      <protection hidden="1"/>
    </xf>
    <xf numFmtId="0" fontId="1" fillId="0" borderId="0" xfId="6"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9" fillId="0" borderId="0" xfId="6" applyFont="1" applyFill="1" applyBorder="1" applyAlignment="1" applyProtection="1">
      <alignment horizontal="center" vertical="center"/>
      <protection hidden="1"/>
    </xf>
    <xf numFmtId="0" fontId="1" fillId="2" borderId="0" xfId="6" applyFill="1" applyBorder="1" applyAlignment="1" applyProtection="1">
      <alignment vertical="center"/>
      <protection hidden="1"/>
    </xf>
    <xf numFmtId="0" fontId="6" fillId="2" borderId="0" xfId="6" applyFont="1" applyFill="1" applyBorder="1" applyAlignment="1" applyProtection="1">
      <alignment horizontal="center" vertical="center"/>
      <protection hidden="1"/>
    </xf>
    <xf numFmtId="0" fontId="1" fillId="2" borderId="0" xfId="6" applyFill="1" applyBorder="1" applyAlignment="1" applyProtection="1">
      <alignment horizontal="center" vertical="center"/>
      <protection hidden="1"/>
    </xf>
    <xf numFmtId="0" fontId="10" fillId="0" borderId="0" xfId="7" applyFont="1" applyFill="1" applyBorder="1" applyAlignment="1" applyProtection="1">
      <alignment horizontal="center" vertical="center"/>
      <protection hidden="1"/>
    </xf>
    <xf numFmtId="0" fontId="3" fillId="0" borderId="0" xfId="7" applyFont="1" applyFill="1" applyBorder="1" applyAlignment="1" applyProtection="1">
      <alignment horizontal="center" vertical="center"/>
      <protection hidden="1"/>
    </xf>
    <xf numFmtId="169" fontId="6" fillId="0" borderId="2" xfId="6" applyNumberFormat="1" applyFont="1" applyFill="1" applyBorder="1" applyAlignment="1" applyProtection="1">
      <alignment horizontal="center" vertical="center"/>
      <protection hidden="1"/>
    </xf>
    <xf numFmtId="169" fontId="1" fillId="2" borderId="6" xfId="6" applyNumberFormat="1" applyFill="1" applyBorder="1" applyAlignment="1" applyProtection="1">
      <alignment horizontal="center" vertical="center"/>
      <protection hidden="1"/>
    </xf>
    <xf numFmtId="0" fontId="23" fillId="2" borderId="8" xfId="6" applyFont="1" applyFill="1" applyBorder="1" applyAlignment="1" applyProtection="1">
      <alignment horizontal="center" vertical="center" wrapText="1"/>
      <protection hidden="1"/>
    </xf>
    <xf numFmtId="0" fontId="23" fillId="3" borderId="9" xfId="6" applyFont="1" applyFill="1" applyBorder="1" applyAlignment="1" applyProtection="1">
      <alignment horizontal="center" vertical="center" wrapText="1"/>
      <protection hidden="1"/>
    </xf>
    <xf numFmtId="0" fontId="23" fillId="4" borderId="10" xfId="6" applyFont="1" applyFill="1" applyBorder="1" applyAlignment="1" applyProtection="1">
      <alignment horizontal="center" vertical="center" wrapText="1"/>
      <protection hidden="1"/>
    </xf>
    <xf numFmtId="0" fontId="23" fillId="4" borderId="11" xfId="6" applyFont="1" applyFill="1" applyBorder="1" applyAlignment="1" applyProtection="1">
      <alignment horizontal="center" vertical="center" wrapText="1"/>
      <protection hidden="1"/>
    </xf>
    <xf numFmtId="0" fontId="23" fillId="2" borderId="11" xfId="6" applyFont="1" applyFill="1" applyBorder="1" applyAlignment="1" applyProtection="1">
      <alignment horizontal="center" vertical="center" wrapText="1"/>
      <protection hidden="1"/>
    </xf>
    <xf numFmtId="0" fontId="23" fillId="4" borderId="8" xfId="6" applyFont="1" applyFill="1" applyBorder="1" applyAlignment="1" applyProtection="1">
      <alignment horizontal="center" vertical="center" wrapText="1"/>
      <protection hidden="1"/>
    </xf>
    <xf numFmtId="0" fontId="23" fillId="4" borderId="9" xfId="6" applyFont="1" applyFill="1" applyBorder="1" applyAlignment="1" applyProtection="1">
      <alignment horizontal="center" vertical="center" wrapText="1"/>
      <protection hidden="1"/>
    </xf>
    <xf numFmtId="0" fontId="23" fillId="2" borderId="12" xfId="6" applyFont="1" applyFill="1" applyBorder="1" applyAlignment="1" applyProtection="1">
      <alignment horizontal="center" vertical="center" wrapText="1"/>
      <protection hidden="1"/>
    </xf>
    <xf numFmtId="0" fontId="23" fillId="3" borderId="13" xfId="6" applyFont="1" applyFill="1" applyBorder="1" applyAlignment="1" applyProtection="1">
      <alignment horizontal="center" vertical="center" wrapText="1"/>
      <protection hidden="1"/>
    </xf>
    <xf numFmtId="0" fontId="23" fillId="4" borderId="14" xfId="6" applyFont="1" applyFill="1" applyBorder="1" applyAlignment="1" applyProtection="1">
      <alignment horizontal="center" vertical="center" wrapText="1"/>
      <protection hidden="1"/>
    </xf>
    <xf numFmtId="0" fontId="23" fillId="4" borderId="15" xfId="6" applyFont="1" applyFill="1" applyBorder="1" applyAlignment="1" applyProtection="1">
      <alignment horizontal="center" vertical="center" wrapText="1"/>
      <protection hidden="1"/>
    </xf>
    <xf numFmtId="0" fontId="23" fillId="2" borderId="15" xfId="6" applyFont="1" applyFill="1" applyBorder="1" applyAlignment="1" applyProtection="1">
      <alignment horizontal="center" vertical="center" wrapText="1"/>
      <protection hidden="1"/>
    </xf>
    <xf numFmtId="0" fontId="23" fillId="4" borderId="12" xfId="6" applyFont="1" applyFill="1" applyBorder="1" applyAlignment="1" applyProtection="1">
      <alignment horizontal="center" vertical="center" wrapText="1"/>
      <protection hidden="1"/>
    </xf>
    <xf numFmtId="0" fontId="23" fillId="4" borderId="13" xfId="6" applyFont="1" applyFill="1" applyBorder="1" applyAlignment="1" applyProtection="1">
      <alignment horizontal="center" vertical="center" wrapText="1"/>
      <protection hidden="1"/>
    </xf>
    <xf numFmtId="0" fontId="0" fillId="0" borderId="0" xfId="0" applyAlignment="1" applyProtection="1">
      <alignment vertical="center"/>
      <protection hidden="1"/>
    </xf>
    <xf numFmtId="0" fontId="3" fillId="0" borderId="0" xfId="0" applyFont="1"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indent="1"/>
      <protection hidden="1"/>
    </xf>
    <xf numFmtId="0" fontId="0" fillId="0" borderId="0" xfId="0" quotePrefix="1" applyAlignment="1" applyProtection="1">
      <alignment vertical="center"/>
      <protection hidden="1"/>
    </xf>
    <xf numFmtId="0" fontId="0" fillId="2" borderId="0" xfId="0" applyFill="1" applyAlignment="1" applyProtection="1">
      <alignment horizontal="center" vertical="center"/>
      <protection hidden="1"/>
    </xf>
    <xf numFmtId="0" fontId="17" fillId="2" borderId="0" xfId="0" applyFont="1" applyFill="1" applyAlignment="1" applyProtection="1">
      <alignment horizontal="center" vertical="center"/>
      <protection hidden="1"/>
    </xf>
    <xf numFmtId="0" fontId="16" fillId="2" borderId="16" xfId="0" applyFont="1" applyFill="1" applyBorder="1" applyAlignment="1" applyProtection="1">
      <alignment vertical="center"/>
      <protection hidden="1"/>
    </xf>
    <xf numFmtId="0" fontId="13" fillId="2" borderId="17" xfId="0" applyFont="1" applyFill="1" applyBorder="1" applyAlignment="1" applyProtection="1">
      <alignment horizontal="center" vertical="center"/>
      <protection hidden="1"/>
    </xf>
    <xf numFmtId="0" fontId="18" fillId="2" borderId="18" xfId="0" applyFont="1" applyFill="1" applyBorder="1" applyAlignment="1" applyProtection="1">
      <alignment horizontal="left" vertical="center"/>
      <protection hidden="1"/>
    </xf>
    <xf numFmtId="0" fontId="21" fillId="5" borderId="19" xfId="0" applyFont="1" applyFill="1" applyBorder="1" applyAlignment="1" applyProtection="1">
      <alignment horizontal="center" vertical="center"/>
      <protection hidden="1"/>
    </xf>
    <xf numFmtId="0" fontId="21" fillId="2" borderId="20" xfId="0" applyFont="1" applyFill="1" applyBorder="1" applyAlignment="1" applyProtection="1">
      <alignment horizontal="center" vertical="center"/>
      <protection hidden="1"/>
    </xf>
    <xf numFmtId="0" fontId="21" fillId="2" borderId="21" xfId="0" applyFont="1" applyFill="1" applyBorder="1" applyAlignment="1" applyProtection="1">
      <alignment horizontal="center" vertical="center"/>
      <protection hidden="1"/>
    </xf>
    <xf numFmtId="0" fontId="21" fillId="2" borderId="22" xfId="0" applyFont="1" applyFill="1" applyBorder="1" applyAlignment="1" applyProtection="1">
      <alignment horizontal="center" vertical="center"/>
      <protection hidden="1"/>
    </xf>
    <xf numFmtId="0" fontId="21" fillId="2" borderId="23" xfId="0" applyFont="1" applyFill="1" applyBorder="1" applyAlignment="1" applyProtection="1">
      <alignment horizontal="center" vertical="center"/>
      <protection hidden="1"/>
    </xf>
    <xf numFmtId="0" fontId="21" fillId="2" borderId="24" xfId="0" applyFont="1" applyFill="1" applyBorder="1" applyAlignment="1" applyProtection="1">
      <alignment horizontal="center" vertical="center"/>
      <protection hidden="1"/>
    </xf>
    <xf numFmtId="0" fontId="21" fillId="2" borderId="25" xfId="0" applyFont="1" applyFill="1" applyBorder="1" applyAlignment="1" applyProtection="1">
      <alignment horizontal="center" vertical="center"/>
      <protection hidden="1"/>
    </xf>
    <xf numFmtId="0" fontId="21" fillId="2" borderId="26" xfId="0" applyFont="1" applyFill="1" applyBorder="1" applyAlignment="1" applyProtection="1">
      <alignment horizontal="center" vertical="center"/>
      <protection hidden="1"/>
    </xf>
    <xf numFmtId="0" fontId="13" fillId="2" borderId="27" xfId="0" applyFont="1" applyFill="1" applyBorder="1" applyAlignment="1" applyProtection="1">
      <alignment horizontal="center" vertical="center"/>
      <protection hidden="1"/>
    </xf>
    <xf numFmtId="0" fontId="18" fillId="2" borderId="28" xfId="0" applyFont="1" applyFill="1" applyBorder="1" applyAlignment="1" applyProtection="1">
      <alignment horizontal="left" vertical="center"/>
      <protection hidden="1"/>
    </xf>
    <xf numFmtId="0" fontId="21" fillId="5" borderId="29" xfId="0" applyFont="1" applyFill="1" applyBorder="1" applyAlignment="1" applyProtection="1">
      <alignment horizontal="center" vertical="center"/>
      <protection hidden="1"/>
    </xf>
    <xf numFmtId="0" fontId="21" fillId="2" borderId="1" xfId="0" applyFont="1" applyFill="1" applyBorder="1" applyAlignment="1" applyProtection="1">
      <alignment horizontal="center" vertical="center"/>
      <protection hidden="1"/>
    </xf>
    <xf numFmtId="0" fontId="21" fillId="2" borderId="30" xfId="0" applyFont="1" applyFill="1" applyBorder="1" applyAlignment="1" applyProtection="1">
      <alignment horizontal="center" vertical="center"/>
      <protection hidden="1"/>
    </xf>
    <xf numFmtId="0" fontId="21" fillId="2" borderId="31" xfId="0" applyFont="1" applyFill="1" applyBorder="1" applyAlignment="1" applyProtection="1">
      <alignment horizontal="center" vertical="center"/>
      <protection hidden="1"/>
    </xf>
    <xf numFmtId="0" fontId="21" fillId="2" borderId="32" xfId="0" applyFont="1" applyFill="1" applyBorder="1" applyAlignment="1" applyProtection="1">
      <alignment horizontal="center" vertical="center"/>
      <protection hidden="1"/>
    </xf>
    <xf numFmtId="0" fontId="21" fillId="2" borderId="29" xfId="0" applyFont="1" applyFill="1" applyBorder="1" applyAlignment="1" applyProtection="1">
      <alignment horizontal="center" vertical="center"/>
      <protection hidden="1"/>
    </xf>
    <xf numFmtId="0" fontId="21" fillId="6" borderId="1" xfId="0" applyFont="1" applyFill="1" applyBorder="1" applyAlignment="1" applyProtection="1">
      <alignment horizontal="center" vertical="center"/>
      <protection hidden="1"/>
    </xf>
    <xf numFmtId="0" fontId="21" fillId="7" borderId="30" xfId="0" applyFont="1" applyFill="1" applyBorder="1" applyAlignment="1" applyProtection="1">
      <alignment horizontal="center" vertical="center"/>
      <protection hidden="1"/>
    </xf>
    <xf numFmtId="0" fontId="21" fillId="8" borderId="32" xfId="0" applyFont="1" applyFill="1" applyBorder="1" applyAlignment="1" applyProtection="1">
      <alignment horizontal="center" vertical="center"/>
      <protection hidden="1"/>
    </xf>
    <xf numFmtId="0" fontId="21" fillId="9" borderId="31" xfId="0" applyFont="1" applyFill="1" applyBorder="1" applyAlignment="1" applyProtection="1">
      <alignment horizontal="center" vertical="center"/>
      <protection hidden="1"/>
    </xf>
    <xf numFmtId="0" fontId="21" fillId="10" borderId="29" xfId="0" applyFont="1" applyFill="1" applyBorder="1" applyAlignment="1" applyProtection="1">
      <alignment horizontal="center" vertical="center"/>
      <protection hidden="1"/>
    </xf>
    <xf numFmtId="0" fontId="21" fillId="11" borderId="30" xfId="0" applyFont="1" applyFill="1" applyBorder="1" applyAlignment="1" applyProtection="1">
      <alignment horizontal="center" vertical="center"/>
      <protection hidden="1"/>
    </xf>
    <xf numFmtId="0" fontId="22" fillId="12" borderId="31" xfId="0" applyFont="1" applyFill="1" applyBorder="1" applyAlignment="1" applyProtection="1">
      <alignment horizontal="center" vertical="center"/>
      <protection hidden="1"/>
    </xf>
    <xf numFmtId="0" fontId="21" fillId="13"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8" fillId="2" borderId="34" xfId="0" applyFont="1" applyFill="1" applyBorder="1" applyAlignment="1" applyProtection="1">
      <alignment horizontal="left" vertical="center"/>
      <protection hidden="1"/>
    </xf>
    <xf numFmtId="0" fontId="21" fillId="2" borderId="35" xfId="0" applyFont="1" applyFill="1" applyBorder="1" applyAlignment="1" applyProtection="1">
      <alignment horizontal="center" vertical="center"/>
      <protection hidden="1"/>
    </xf>
    <xf numFmtId="0" fontId="21" fillId="2" borderId="36" xfId="0" applyFont="1" applyFill="1" applyBorder="1" applyAlignment="1" applyProtection="1">
      <alignment horizontal="center" vertical="center"/>
      <protection hidden="1"/>
    </xf>
    <xf numFmtId="0" fontId="21" fillId="2" borderId="37" xfId="0" applyFont="1" applyFill="1" applyBorder="1" applyAlignment="1" applyProtection="1">
      <alignment horizontal="center" vertical="center"/>
      <protection hidden="1"/>
    </xf>
    <xf numFmtId="0" fontId="21" fillId="2" borderId="38" xfId="0" applyFont="1" applyFill="1" applyBorder="1" applyAlignment="1" applyProtection="1">
      <alignment horizontal="center" vertical="center"/>
      <protection hidden="1"/>
    </xf>
    <xf numFmtId="0" fontId="21" fillId="2" borderId="39" xfId="0" applyFont="1" applyFill="1" applyBorder="1" applyAlignment="1" applyProtection="1">
      <alignment horizontal="center" vertical="center"/>
      <protection hidden="1"/>
    </xf>
    <xf numFmtId="0" fontId="21" fillId="14" borderId="39" xfId="0" applyFont="1" applyFill="1" applyBorder="1" applyAlignment="1" applyProtection="1">
      <alignment horizontal="center" vertical="center"/>
      <protection hidden="1"/>
    </xf>
    <xf numFmtId="0" fontId="13" fillId="2" borderId="40" xfId="0" applyFont="1" applyFill="1" applyBorder="1" applyAlignment="1" applyProtection="1">
      <alignment horizontal="center" vertical="center"/>
      <protection hidden="1"/>
    </xf>
    <xf numFmtId="168" fontId="24" fillId="0" borderId="2" xfId="6" applyNumberFormat="1" applyFont="1" applyBorder="1" applyAlignment="1" applyProtection="1">
      <alignment horizontal="center" vertical="center"/>
      <protection hidden="1"/>
    </xf>
    <xf numFmtId="0" fontId="15" fillId="0" borderId="0" xfId="1" applyFont="1" applyBorder="1" applyAlignment="1" applyProtection="1">
      <alignment horizontal="left" vertical="center"/>
      <protection hidden="1"/>
    </xf>
    <xf numFmtId="0" fontId="6" fillId="0" borderId="0" xfId="6" applyFont="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0" xfId="6" applyFont="1" applyFill="1" applyBorder="1" applyAlignment="1" applyProtection="1">
      <alignment horizontal="left" vertical="center"/>
      <protection hidden="1"/>
    </xf>
    <xf numFmtId="0" fontId="1" fillId="0" borderId="0" xfId="6" applyAlignment="1" applyProtection="1">
      <alignment horizontal="center" vertical="center"/>
      <protection hidden="1"/>
    </xf>
    <xf numFmtId="0" fontId="1" fillId="2" borderId="7" xfId="6" applyFill="1" applyBorder="1" applyAlignment="1" applyProtection="1">
      <alignment horizontal="center" vertical="center"/>
      <protection hidden="1"/>
    </xf>
    <xf numFmtId="0" fontId="11" fillId="0" borderId="4" xfId="7" applyFont="1" applyFill="1" applyBorder="1" applyAlignment="1" applyProtection="1">
      <alignment horizontal="center" vertical="center"/>
      <protection hidden="1"/>
    </xf>
    <xf numFmtId="0" fontId="3" fillId="0" borderId="0" xfId="6" applyFont="1" applyAlignment="1" applyProtection="1">
      <alignment horizontal="center" vertical="center"/>
      <protection hidden="1"/>
    </xf>
    <xf numFmtId="0" fontId="3" fillId="2" borderId="0" xfId="6" applyFont="1" applyFill="1" applyBorder="1" applyAlignment="1" applyProtection="1">
      <alignment horizontal="center" vertical="center"/>
      <protection hidden="1"/>
    </xf>
    <xf numFmtId="168" fontId="3" fillId="0" borderId="4" xfId="6" applyNumberFormat="1" applyFont="1" applyBorder="1" applyAlignment="1" applyProtection="1">
      <alignment horizontal="center" vertical="center"/>
      <protection locked="0" hidden="1"/>
    </xf>
    <xf numFmtId="0" fontId="3" fillId="0" borderId="0" xfId="6" applyFont="1" applyFill="1" applyBorder="1" applyAlignment="1" applyProtection="1">
      <alignment horizontal="center" vertical="center"/>
      <protection hidden="1"/>
    </xf>
    <xf numFmtId="168" fontId="1" fillId="2" borderId="0" xfId="6" applyNumberFormat="1" applyFill="1" applyBorder="1" applyAlignment="1" applyProtection="1">
      <alignment horizontal="center" vertical="center"/>
      <protection hidden="1"/>
    </xf>
    <xf numFmtId="168" fontId="1" fillId="0" borderId="0" xfId="6" applyNumberFormat="1" applyFont="1" applyBorder="1" applyAlignment="1" applyProtection="1">
      <alignment horizontal="center" vertical="center"/>
      <protection locked="0" hidden="1"/>
    </xf>
    <xf numFmtId="168" fontId="1" fillId="0" borderId="0" xfId="6" applyNumberFormat="1" applyBorder="1" applyAlignment="1" applyProtection="1">
      <alignment horizontal="center" vertical="center"/>
      <protection locked="0" hidden="1"/>
    </xf>
    <xf numFmtId="0" fontId="1" fillId="0" borderId="0" xfId="6" applyFill="1" applyAlignment="1" applyProtection="1">
      <alignment horizontal="center" vertical="center"/>
      <protection hidden="1"/>
    </xf>
    <xf numFmtId="0" fontId="3" fillId="0" borderId="0" xfId="6" applyFont="1" applyBorder="1" applyAlignment="1" applyProtection="1">
      <alignment horizontal="center" vertical="center"/>
      <protection hidden="1"/>
    </xf>
    <xf numFmtId="168" fontId="1" fillId="0" borderId="0" xfId="6" applyNumberFormat="1" applyAlignment="1" applyProtection="1">
      <alignment horizontal="center" vertical="center"/>
      <protection hidden="1"/>
    </xf>
    <xf numFmtId="168" fontId="1" fillId="0" borderId="0" xfId="6" applyNumberFormat="1" applyBorder="1" applyAlignment="1" applyProtection="1">
      <alignment horizontal="center" vertical="center"/>
      <protection hidden="1"/>
    </xf>
    <xf numFmtId="0" fontId="8" fillId="0" borderId="0" xfId="6" applyFont="1" applyFill="1" applyBorder="1" applyAlignment="1" applyProtection="1">
      <alignment horizontal="center" vertical="center" wrapText="1"/>
      <protection hidden="1"/>
    </xf>
    <xf numFmtId="0" fontId="18" fillId="2" borderId="0" xfId="6" applyFont="1" applyFill="1" applyBorder="1" applyAlignment="1" applyProtection="1">
      <alignment horizontal="center" vertical="center"/>
      <protection hidden="1"/>
    </xf>
    <xf numFmtId="0" fontId="11" fillId="0" borderId="0" xfId="6" applyFont="1" applyFill="1" applyBorder="1" applyAlignment="1" applyProtection="1">
      <alignment horizontal="center" vertical="center"/>
      <protection hidden="1"/>
    </xf>
    <xf numFmtId="0" fontId="18" fillId="2" borderId="0" xfId="6" applyFont="1" applyFill="1" applyBorder="1" applyAlignment="1" applyProtection="1">
      <alignment horizontal="center" vertical="center" wrapText="1"/>
      <protection hidden="1"/>
    </xf>
    <xf numFmtId="0" fontId="26" fillId="0" borderId="4" xfId="7" applyFont="1" applyFill="1" applyBorder="1" applyAlignment="1" applyProtection="1">
      <alignment vertical="center"/>
      <protection hidden="1"/>
    </xf>
    <xf numFmtId="0" fontId="7" fillId="2" borderId="0" xfId="6" applyFont="1" applyFill="1" applyBorder="1" applyAlignment="1" applyProtection="1">
      <alignment horizontal="center" vertical="center"/>
      <protection hidden="1"/>
    </xf>
    <xf numFmtId="168" fontId="1" fillId="0" borderId="4" xfId="6" applyNumberFormat="1" applyBorder="1" applyAlignment="1" applyProtection="1">
      <alignment horizontal="center" vertical="center"/>
      <protection hidden="1"/>
    </xf>
    <xf numFmtId="168" fontId="1" fillId="0" borderId="61" xfId="6" applyNumberFormat="1" applyBorder="1" applyAlignment="1" applyProtection="1">
      <alignment horizontal="center" vertical="center"/>
      <protection locked="0" hidden="1"/>
    </xf>
    <xf numFmtId="0" fontId="6" fillId="0" borderId="0" xfId="0" applyFont="1" applyFill="1" applyBorder="1" applyAlignment="1" applyProtection="1">
      <alignment horizontal="center" vertical="center"/>
      <protection hidden="1"/>
    </xf>
    <xf numFmtId="0" fontId="6" fillId="0" borderId="0" xfId="6" applyFont="1" applyFill="1" applyBorder="1" applyAlignment="1" applyProtection="1">
      <alignment horizontal="center" vertical="center"/>
      <protection hidden="1"/>
    </xf>
    <xf numFmtId="0" fontId="6" fillId="0" borderId="0" xfId="6" applyFont="1" applyBorder="1" applyAlignment="1" applyProtection="1">
      <alignment horizontal="center" vertical="center"/>
      <protection hidden="1"/>
    </xf>
    <xf numFmtId="0" fontId="3" fillId="0" borderId="0" xfId="1" applyFont="1" applyBorder="1" applyAlignment="1" applyProtection="1">
      <alignment horizontal="center" vertical="center"/>
      <protection hidden="1"/>
    </xf>
    <xf numFmtId="0" fontId="28" fillId="0" borderId="0" xfId="6" applyFont="1" applyAlignment="1" applyProtection="1">
      <alignment horizontal="right" vertical="center" indent="1"/>
      <protection hidden="1"/>
    </xf>
    <xf numFmtId="0" fontId="1" fillId="0" borderId="0" xfId="6" applyAlignment="1" applyProtection="1">
      <alignment horizontal="right" vertical="center"/>
      <protection hidden="1"/>
    </xf>
    <xf numFmtId="0" fontId="11" fillId="0" borderId="62" xfId="7" applyFont="1" applyFill="1" applyBorder="1" applyAlignment="1" applyProtection="1">
      <alignment horizontal="center" vertical="center"/>
      <protection hidden="1"/>
    </xf>
    <xf numFmtId="0" fontId="26" fillId="0" borderId="62" xfId="7" applyFont="1" applyFill="1" applyBorder="1" applyAlignment="1" applyProtection="1">
      <alignment vertical="center"/>
      <protection hidden="1"/>
    </xf>
    <xf numFmtId="168" fontId="1" fillId="0" borderId="64" xfId="6" applyNumberFormat="1" applyBorder="1" applyAlignment="1" applyProtection="1">
      <alignment horizontal="center" vertical="center"/>
      <protection locked="0" hidden="1"/>
    </xf>
    <xf numFmtId="168" fontId="3" fillId="0" borderId="62" xfId="6" applyNumberFormat="1" applyFont="1" applyBorder="1" applyAlignment="1" applyProtection="1">
      <alignment horizontal="center" vertical="center"/>
      <protection locked="0" hidden="1"/>
    </xf>
    <xf numFmtId="0" fontId="11" fillId="0" borderId="65" xfId="7" applyFont="1" applyFill="1" applyBorder="1" applyAlignment="1" applyProtection="1">
      <alignment horizontal="center" vertical="center"/>
      <protection hidden="1"/>
    </xf>
    <xf numFmtId="0" fontId="26" fillId="0" borderId="65" xfId="7" applyFont="1" applyFill="1" applyBorder="1" applyAlignment="1" applyProtection="1">
      <alignment vertical="center"/>
      <protection hidden="1"/>
    </xf>
    <xf numFmtId="168" fontId="1" fillId="0" borderId="67" xfId="6" applyNumberFormat="1" applyBorder="1" applyAlignment="1" applyProtection="1">
      <alignment horizontal="center" vertical="center"/>
      <protection locked="0" hidden="1"/>
    </xf>
    <xf numFmtId="168" fontId="24" fillId="0" borderId="68" xfId="6" applyNumberFormat="1" applyFont="1" applyBorder="1" applyAlignment="1" applyProtection="1">
      <alignment horizontal="center" vertical="center"/>
      <protection hidden="1"/>
    </xf>
    <xf numFmtId="168" fontId="3" fillId="0" borderId="65" xfId="6" applyNumberFormat="1" applyFont="1" applyBorder="1" applyAlignment="1" applyProtection="1">
      <alignment horizontal="center" vertical="center"/>
      <protection locked="0" hidden="1"/>
    </xf>
    <xf numFmtId="168" fontId="1" fillId="0" borderId="69" xfId="6" applyNumberFormat="1" applyFont="1" applyBorder="1" applyAlignment="1" applyProtection="1">
      <alignment horizontal="center" vertical="center"/>
      <protection locked="0" hidden="1"/>
    </xf>
    <xf numFmtId="168" fontId="1" fillId="0" borderId="69" xfId="6" applyNumberFormat="1" applyBorder="1" applyAlignment="1" applyProtection="1">
      <alignment horizontal="center" vertical="center"/>
      <protection locked="0" hidden="1"/>
    </xf>
    <xf numFmtId="168" fontId="14" fillId="0" borderId="68" xfId="6" applyNumberFormat="1" applyFont="1" applyBorder="1" applyAlignment="1" applyProtection="1">
      <alignment horizontal="center" vertical="center"/>
      <protection hidden="1"/>
    </xf>
    <xf numFmtId="168" fontId="1" fillId="0" borderId="69" xfId="6" applyNumberFormat="1" applyBorder="1" applyAlignment="1" applyProtection="1">
      <alignment horizontal="center" vertical="center"/>
      <protection hidden="1"/>
    </xf>
    <xf numFmtId="0" fontId="11" fillId="0" borderId="71" xfId="7" applyFont="1" applyFill="1" applyBorder="1" applyAlignment="1" applyProtection="1">
      <alignment horizontal="center" vertical="center"/>
      <protection hidden="1"/>
    </xf>
    <xf numFmtId="0" fontId="26" fillId="0" borderId="71" xfId="7" applyFont="1" applyFill="1" applyBorder="1" applyAlignment="1" applyProtection="1">
      <alignment vertical="center"/>
      <protection hidden="1"/>
    </xf>
    <xf numFmtId="168" fontId="1" fillId="0" borderId="72" xfId="6" applyNumberFormat="1" applyBorder="1" applyAlignment="1" applyProtection="1">
      <alignment horizontal="center" vertical="center"/>
      <protection locked="0" hidden="1"/>
    </xf>
    <xf numFmtId="168" fontId="24" fillId="0" borderId="72" xfId="6" applyNumberFormat="1" applyFont="1" applyBorder="1" applyAlignment="1" applyProtection="1">
      <alignment horizontal="center" vertical="center"/>
      <protection hidden="1"/>
    </xf>
    <xf numFmtId="168" fontId="3" fillId="0" borderId="71" xfId="6" applyNumberFormat="1" applyFont="1" applyBorder="1" applyAlignment="1" applyProtection="1">
      <alignment horizontal="center" vertical="center"/>
      <protection locked="0" hidden="1"/>
    </xf>
    <xf numFmtId="168" fontId="1" fillId="0" borderId="73" xfId="6" applyNumberFormat="1" applyFont="1" applyBorder="1" applyAlignment="1" applyProtection="1">
      <alignment horizontal="center" vertical="center"/>
      <protection locked="0" hidden="1"/>
    </xf>
    <xf numFmtId="168" fontId="1" fillId="0" borderId="73" xfId="6" applyNumberFormat="1" applyBorder="1" applyAlignment="1" applyProtection="1">
      <alignment horizontal="center" vertical="center"/>
      <protection locked="0" hidden="1"/>
    </xf>
    <xf numFmtId="168" fontId="14" fillId="0" borderId="72" xfId="6" applyNumberFormat="1" applyFont="1" applyBorder="1" applyAlignment="1" applyProtection="1">
      <alignment horizontal="center" vertical="center"/>
      <protection hidden="1"/>
    </xf>
    <xf numFmtId="168" fontId="1" fillId="0" borderId="73" xfId="6" applyNumberFormat="1" applyBorder="1" applyAlignment="1" applyProtection="1">
      <alignment horizontal="center" vertical="center"/>
      <protection hidden="1"/>
    </xf>
    <xf numFmtId="0" fontId="3" fillId="26" borderId="71" xfId="7" applyFont="1" applyFill="1" applyBorder="1" applyAlignment="1" applyProtection="1">
      <alignment horizontal="center" vertical="center"/>
      <protection hidden="1"/>
    </xf>
    <xf numFmtId="0" fontId="6" fillId="26" borderId="41" xfId="6" applyFont="1" applyFill="1" applyBorder="1" applyAlignment="1" applyProtection="1">
      <alignment horizontal="left" vertical="center"/>
      <protection hidden="1"/>
    </xf>
    <xf numFmtId="0" fontId="1" fillId="26" borderId="42" xfId="6" applyFill="1" applyBorder="1" applyAlignment="1" applyProtection="1">
      <alignment horizontal="center" vertical="center"/>
      <protection hidden="1"/>
    </xf>
    <xf numFmtId="0" fontId="1" fillId="26" borderId="43" xfId="6" applyFill="1" applyBorder="1" applyAlignment="1" applyProtection="1">
      <alignment horizontal="center" vertical="center"/>
      <protection hidden="1"/>
    </xf>
    <xf numFmtId="0" fontId="6" fillId="26" borderId="44" xfId="6" applyFont="1" applyFill="1" applyBorder="1" applyAlignment="1" applyProtection="1">
      <alignment horizontal="left" vertical="center"/>
      <protection hidden="1"/>
    </xf>
    <xf numFmtId="0" fontId="1" fillId="26" borderId="0" xfId="6" applyFill="1" applyBorder="1" applyAlignment="1" applyProtection="1">
      <alignment horizontal="center" vertical="center"/>
      <protection hidden="1"/>
    </xf>
    <xf numFmtId="0" fontId="1" fillId="26" borderId="45" xfId="6" applyFill="1" applyBorder="1" applyAlignment="1" applyProtection="1">
      <alignment horizontal="center" vertical="center"/>
      <protection hidden="1"/>
    </xf>
    <xf numFmtId="0" fontId="6" fillId="26" borderId="44" xfId="0" applyFont="1" applyFill="1" applyBorder="1" applyAlignment="1" applyProtection="1">
      <alignment horizontal="left" vertical="center"/>
      <protection hidden="1"/>
    </xf>
    <xf numFmtId="0" fontId="12" fillId="26" borderId="0" xfId="0" applyFont="1" applyFill="1" applyBorder="1" applyAlignment="1" applyProtection="1">
      <alignment vertical="center"/>
      <protection hidden="1"/>
    </xf>
    <xf numFmtId="0" fontId="12" fillId="26" borderId="45" xfId="0" applyFont="1" applyFill="1" applyBorder="1" applyAlignment="1" applyProtection="1">
      <alignment vertical="center"/>
      <protection hidden="1"/>
    </xf>
    <xf numFmtId="0" fontId="6" fillId="26" borderId="0" xfId="0" applyFont="1" applyFill="1" applyBorder="1" applyAlignment="1" applyProtection="1">
      <alignment vertical="center"/>
      <protection hidden="1"/>
    </xf>
    <xf numFmtId="0" fontId="6" fillId="26" borderId="45" xfId="0" applyFont="1" applyFill="1" applyBorder="1" applyAlignment="1" applyProtection="1">
      <alignment vertical="center"/>
      <protection hidden="1"/>
    </xf>
    <xf numFmtId="0" fontId="9" fillId="26" borderId="0" xfId="6" applyFont="1" applyFill="1" applyBorder="1" applyAlignment="1" applyProtection="1">
      <alignment horizontal="center" vertical="center"/>
      <protection hidden="1"/>
    </xf>
    <xf numFmtId="0" fontId="25" fillId="26" borderId="0" xfId="0" applyFont="1" applyFill="1" applyBorder="1" applyAlignment="1" applyProtection="1">
      <alignment horizontal="right" vertical="center" indent="1"/>
      <protection hidden="1"/>
    </xf>
    <xf numFmtId="0" fontId="8" fillId="26" borderId="0" xfId="0" applyFont="1" applyFill="1" applyBorder="1" applyAlignment="1" applyProtection="1">
      <alignment horizontal="right" vertical="center"/>
      <protection hidden="1"/>
    </xf>
    <xf numFmtId="0" fontId="1" fillId="26" borderId="0" xfId="6" applyFill="1" applyBorder="1" applyAlignment="1" applyProtection="1">
      <alignment vertical="center"/>
      <protection hidden="1"/>
    </xf>
    <xf numFmtId="0" fontId="9" fillId="26" borderId="45" xfId="6" applyFont="1" applyFill="1" applyBorder="1" applyAlignment="1" applyProtection="1">
      <alignment horizontal="center" vertical="center"/>
      <protection hidden="1"/>
    </xf>
    <xf numFmtId="0" fontId="9" fillId="26" borderId="0" xfId="6" applyFont="1" applyFill="1" applyBorder="1" applyAlignment="1" applyProtection="1">
      <alignment horizontal="left" vertical="center"/>
      <protection hidden="1"/>
    </xf>
    <xf numFmtId="0" fontId="1" fillId="26" borderId="45" xfId="6" applyFill="1" applyBorder="1" applyAlignment="1" applyProtection="1">
      <alignment vertical="center"/>
      <protection hidden="1"/>
    </xf>
    <xf numFmtId="0" fontId="29" fillId="26" borderId="0" xfId="6" applyFont="1" applyFill="1" applyBorder="1" applyAlignment="1" applyProtection="1">
      <alignment horizontal="center" vertical="center"/>
      <protection hidden="1"/>
    </xf>
    <xf numFmtId="0" fontId="30" fillId="26" borderId="0" xfId="6" applyFont="1" applyFill="1" applyBorder="1" applyAlignment="1" applyProtection="1">
      <alignment horizontal="left" vertical="center"/>
      <protection hidden="1"/>
    </xf>
    <xf numFmtId="0" fontId="29" fillId="26" borderId="0" xfId="6" applyFont="1" applyFill="1" applyBorder="1" applyAlignment="1" applyProtection="1">
      <alignment horizontal="right" vertical="center"/>
      <protection hidden="1"/>
    </xf>
    <xf numFmtId="0" fontId="1" fillId="0" borderId="0" xfId="6" applyAlignment="1" applyProtection="1">
      <alignment vertical="center" wrapText="1"/>
      <protection hidden="1"/>
    </xf>
    <xf numFmtId="0" fontId="19" fillId="0" borderId="0" xfId="0" applyFont="1" applyAlignment="1" applyProtection="1">
      <alignment vertical="center" wrapText="1"/>
      <protection hidden="1"/>
    </xf>
    <xf numFmtId="0" fontId="1" fillId="0" borderId="0" xfId="6" applyBorder="1" applyAlignment="1" applyProtection="1">
      <alignment vertical="center" wrapText="1"/>
      <protection hidden="1"/>
    </xf>
    <xf numFmtId="0" fontId="1" fillId="2" borderId="0" xfId="6" applyFill="1" applyBorder="1" applyAlignment="1" applyProtection="1">
      <alignment vertical="center" wrapText="1"/>
      <protection hidden="1"/>
    </xf>
    <xf numFmtId="0" fontId="11" fillId="0" borderId="4" xfId="7" applyFont="1" applyFill="1" applyBorder="1" applyAlignment="1" applyProtection="1">
      <alignment vertical="center" wrapText="1"/>
      <protection hidden="1"/>
    </xf>
    <xf numFmtId="0" fontId="11" fillId="0" borderId="5" xfId="7" applyFont="1" applyFill="1" applyBorder="1" applyAlignment="1" applyProtection="1">
      <alignment vertical="center" wrapText="1"/>
      <protection hidden="1"/>
    </xf>
    <xf numFmtId="0" fontId="11" fillId="0" borderId="65" xfId="7" applyFont="1" applyFill="1" applyBorder="1" applyAlignment="1" applyProtection="1">
      <alignment vertical="center" wrapText="1"/>
      <protection hidden="1"/>
    </xf>
    <xf numFmtId="0" fontId="11" fillId="0" borderId="66" xfId="7" applyFont="1" applyFill="1" applyBorder="1" applyAlignment="1" applyProtection="1">
      <alignment vertical="center" wrapText="1"/>
      <protection hidden="1"/>
    </xf>
    <xf numFmtId="0" fontId="11" fillId="0" borderId="71" xfId="7" applyFont="1" applyFill="1" applyBorder="1" applyAlignment="1" applyProtection="1">
      <alignment vertical="center" wrapText="1"/>
      <protection hidden="1"/>
    </xf>
    <xf numFmtId="0" fontId="11" fillId="0" borderId="70" xfId="7" applyFont="1" applyFill="1" applyBorder="1" applyAlignment="1" applyProtection="1">
      <alignment vertical="center" wrapText="1"/>
      <protection hidden="1"/>
    </xf>
    <xf numFmtId="0" fontId="11" fillId="0" borderId="62" xfId="7" applyFont="1" applyFill="1" applyBorder="1" applyAlignment="1" applyProtection="1">
      <alignment vertical="center" wrapText="1"/>
      <protection hidden="1"/>
    </xf>
    <xf numFmtId="0" fontId="11" fillId="0" borderId="63" xfId="7" applyFont="1" applyFill="1" applyBorder="1" applyAlignment="1" applyProtection="1">
      <alignment vertical="center" wrapText="1"/>
      <protection hidden="1"/>
    </xf>
    <xf numFmtId="0" fontId="10" fillId="0" borderId="0" xfId="7" applyFont="1" applyFill="1" applyBorder="1" applyAlignment="1" applyProtection="1">
      <alignment horizontal="center" vertical="center" wrapText="1"/>
      <protection hidden="1"/>
    </xf>
    <xf numFmtId="0" fontId="3" fillId="0" borderId="0" xfId="7" applyFont="1" applyFill="1" applyBorder="1" applyAlignment="1" applyProtection="1">
      <alignment horizontal="center" vertical="center" wrapText="1"/>
      <protection hidden="1"/>
    </xf>
    <xf numFmtId="168" fontId="1" fillId="24" borderId="4" xfId="6" applyNumberFormat="1" applyFill="1" applyBorder="1" applyAlignment="1" applyProtection="1">
      <alignment horizontal="center" vertical="center"/>
      <protection hidden="1"/>
    </xf>
    <xf numFmtId="168" fontId="1" fillId="24" borderId="65" xfId="6" applyNumberFormat="1" applyFill="1" applyBorder="1" applyAlignment="1" applyProtection="1">
      <alignment horizontal="center" vertical="center"/>
      <protection hidden="1"/>
    </xf>
    <xf numFmtId="168" fontId="1" fillId="24" borderId="71" xfId="6" applyNumberFormat="1" applyFill="1" applyBorder="1" applyAlignment="1" applyProtection="1">
      <alignment horizontal="center" vertical="center"/>
      <protection hidden="1"/>
    </xf>
    <xf numFmtId="168" fontId="1" fillId="24" borderId="62" xfId="6" applyNumberFormat="1" applyFill="1" applyBorder="1" applyAlignment="1" applyProtection="1">
      <alignment horizontal="center" vertical="center"/>
      <protection hidden="1"/>
    </xf>
    <xf numFmtId="169" fontId="1" fillId="24" borderId="3" xfId="6" applyNumberFormat="1" applyFill="1" applyBorder="1" applyAlignment="1" applyProtection="1">
      <alignment horizontal="center" vertical="center"/>
      <protection hidden="1"/>
    </xf>
    <xf numFmtId="168" fontId="3" fillId="24" borderId="4" xfId="6" applyNumberFormat="1" applyFont="1" applyFill="1" applyBorder="1" applyAlignment="1" applyProtection="1">
      <alignment horizontal="center" vertical="center"/>
      <protection hidden="1"/>
    </xf>
    <xf numFmtId="0" fontId="34" fillId="26" borderId="3" xfId="6" applyFont="1" applyFill="1" applyBorder="1" applyAlignment="1" applyProtection="1">
      <alignment horizontal="left" vertical="center" indent="1"/>
      <protection hidden="1"/>
    </xf>
    <xf numFmtId="0" fontId="3" fillId="26" borderId="74" xfId="7" applyFont="1" applyFill="1" applyBorder="1" applyAlignment="1" applyProtection="1">
      <alignment horizontal="center" vertical="center"/>
      <protection hidden="1"/>
    </xf>
    <xf numFmtId="0" fontId="35" fillId="26" borderId="47" xfId="6" applyFont="1" applyFill="1" applyBorder="1" applyAlignment="1" applyProtection="1">
      <alignment vertical="center"/>
      <protection hidden="1"/>
    </xf>
    <xf numFmtId="0" fontId="36" fillId="26" borderId="46" xfId="1" applyFont="1" applyFill="1" applyBorder="1" applyAlignment="1" applyProtection="1">
      <alignment vertical="center"/>
      <protection hidden="1"/>
    </xf>
    <xf numFmtId="0" fontId="36" fillId="26" borderId="16" xfId="1" applyFont="1" applyFill="1" applyBorder="1" applyAlignment="1" applyProtection="1">
      <alignment horizontal="right" vertical="center"/>
      <protection hidden="1"/>
    </xf>
    <xf numFmtId="0" fontId="36" fillId="26" borderId="47" xfId="1" applyFont="1" applyFill="1" applyBorder="1" applyAlignment="1" applyProtection="1">
      <alignment horizontal="left" vertical="center" indent="1"/>
      <protection hidden="1"/>
    </xf>
    <xf numFmtId="0" fontId="36" fillId="26" borderId="47" xfId="1" applyFont="1" applyFill="1" applyBorder="1" applyAlignment="1" applyProtection="1">
      <alignment horizontal="right" vertical="center"/>
      <protection hidden="1"/>
    </xf>
    <xf numFmtId="0" fontId="33" fillId="26" borderId="0" xfId="6" applyFont="1" applyFill="1" applyBorder="1" applyAlignment="1" applyProtection="1">
      <alignment horizontal="center" vertical="center"/>
      <protection hidden="1"/>
    </xf>
    <xf numFmtId="0" fontId="31" fillId="15" borderId="40" xfId="0" applyFont="1" applyFill="1" applyBorder="1" applyAlignment="1" applyProtection="1">
      <alignment horizontal="left" vertical="center"/>
      <protection locked="0" hidden="1"/>
    </xf>
    <xf numFmtId="0" fontId="31" fillId="15" borderId="56" xfId="0" applyFont="1" applyFill="1" applyBorder="1" applyAlignment="1" applyProtection="1">
      <alignment horizontal="left" vertical="center"/>
      <protection locked="0" hidden="1"/>
    </xf>
    <xf numFmtId="0" fontId="31" fillId="15" borderId="57" xfId="0" applyFont="1" applyFill="1" applyBorder="1" applyAlignment="1" applyProtection="1">
      <alignment horizontal="left" vertical="center"/>
      <protection locked="0" hidden="1"/>
    </xf>
    <xf numFmtId="0" fontId="35" fillId="26" borderId="44" xfId="6" applyFont="1" applyFill="1" applyBorder="1" applyAlignment="1" applyProtection="1">
      <alignment horizontal="center" vertical="center"/>
      <protection hidden="1"/>
    </xf>
    <xf numFmtId="0" fontId="35" fillId="26" borderId="0" xfId="6" applyFont="1" applyFill="1" applyBorder="1" applyAlignment="1" applyProtection="1">
      <alignment horizontal="center" vertical="center"/>
      <protection hidden="1"/>
    </xf>
    <xf numFmtId="0" fontId="35" fillId="26" borderId="45" xfId="6" applyFont="1" applyFill="1" applyBorder="1" applyAlignment="1" applyProtection="1">
      <alignment horizontal="center" vertical="center"/>
      <protection hidden="1"/>
    </xf>
    <xf numFmtId="0" fontId="18" fillId="26" borderId="0" xfId="0" applyFont="1" applyFill="1" applyBorder="1" applyAlignment="1" applyProtection="1">
      <alignment horizontal="center" vertical="center"/>
      <protection hidden="1"/>
    </xf>
    <xf numFmtId="0" fontId="18" fillId="26" borderId="45" xfId="0" applyFont="1" applyFill="1" applyBorder="1" applyAlignment="1" applyProtection="1">
      <alignment horizontal="center" vertical="center"/>
      <protection hidden="1"/>
    </xf>
    <xf numFmtId="0" fontId="3" fillId="26" borderId="0" xfId="0" applyFont="1" applyFill="1" applyBorder="1" applyAlignment="1" applyProtection="1">
      <alignment horizontal="center" vertical="center"/>
      <protection hidden="1"/>
    </xf>
    <xf numFmtId="0" fontId="3" fillId="26" borderId="45" xfId="0" applyFont="1" applyFill="1" applyBorder="1" applyAlignment="1" applyProtection="1">
      <alignment horizontal="center" vertical="center"/>
      <protection hidden="1"/>
    </xf>
    <xf numFmtId="0" fontId="32" fillId="23" borderId="48" xfId="1" applyFont="1" applyFill="1" applyBorder="1" applyAlignment="1" applyProtection="1">
      <alignment horizontal="center" vertical="center" wrapText="1"/>
      <protection hidden="1"/>
    </xf>
    <xf numFmtId="0" fontId="32" fillId="23" borderId="49" xfId="1" applyFont="1" applyFill="1" applyBorder="1" applyAlignment="1" applyProtection="1">
      <alignment horizontal="center" vertical="center"/>
      <protection hidden="1"/>
    </xf>
    <xf numFmtId="0" fontId="32" fillId="23" borderId="50" xfId="1" applyFont="1" applyFill="1" applyBorder="1" applyAlignment="1" applyProtection="1">
      <alignment horizontal="center" vertical="center"/>
      <protection hidden="1"/>
    </xf>
    <xf numFmtId="0" fontId="32" fillId="23" borderId="51" xfId="1" applyFont="1" applyFill="1" applyBorder="1" applyAlignment="1" applyProtection="1">
      <alignment horizontal="center" vertical="center"/>
      <protection hidden="1"/>
    </xf>
    <xf numFmtId="0" fontId="32" fillId="23" borderId="0" xfId="1" applyFont="1" applyFill="1" applyBorder="1" applyAlignment="1" applyProtection="1">
      <alignment horizontal="center" vertical="center"/>
      <protection hidden="1"/>
    </xf>
    <xf numFmtId="0" fontId="32" fillId="23" borderId="52" xfId="1" applyFont="1" applyFill="1" applyBorder="1" applyAlignment="1" applyProtection="1">
      <alignment horizontal="center" vertical="center"/>
      <protection hidden="1"/>
    </xf>
    <xf numFmtId="0" fontId="32" fillId="23" borderId="53" xfId="1" applyFont="1" applyFill="1" applyBorder="1" applyAlignment="1" applyProtection="1">
      <alignment horizontal="center" vertical="center"/>
      <protection hidden="1"/>
    </xf>
    <xf numFmtId="0" fontId="32" fillId="23" borderId="54" xfId="1" applyFont="1" applyFill="1" applyBorder="1" applyAlignment="1" applyProtection="1">
      <alignment horizontal="center" vertical="center"/>
      <protection hidden="1"/>
    </xf>
    <xf numFmtId="0" fontId="32" fillId="23" borderId="55" xfId="1" applyFont="1" applyFill="1" applyBorder="1" applyAlignment="1" applyProtection="1">
      <alignment horizontal="center" vertical="center"/>
      <protection hidden="1"/>
    </xf>
    <xf numFmtId="0" fontId="0" fillId="0" borderId="0" xfId="0" applyAlignment="1" applyProtection="1">
      <alignment horizontal="justify" vertical="center" wrapText="1"/>
      <protection hidden="1"/>
    </xf>
    <xf numFmtId="0" fontId="23" fillId="5" borderId="40" xfId="1" applyFont="1" applyFill="1" applyBorder="1" applyAlignment="1" applyProtection="1">
      <alignment horizontal="center" vertical="center"/>
      <protection hidden="1"/>
    </xf>
    <xf numFmtId="0" fontId="23" fillId="5" borderId="56" xfId="1" applyFont="1" applyFill="1" applyBorder="1" applyAlignment="1" applyProtection="1">
      <alignment horizontal="center" vertical="center"/>
      <protection hidden="1"/>
    </xf>
    <xf numFmtId="0" fontId="23" fillId="5" borderId="57" xfId="1" applyFont="1" applyFill="1" applyBorder="1" applyAlignment="1" applyProtection="1">
      <alignment horizontal="center" vertical="center"/>
      <protection hidden="1"/>
    </xf>
    <xf numFmtId="0" fontId="23" fillId="17" borderId="58" xfId="0" applyFont="1" applyFill="1" applyBorder="1" applyAlignment="1" applyProtection="1">
      <alignment horizontal="center" vertical="center" wrapText="1"/>
      <protection hidden="1"/>
    </xf>
    <xf numFmtId="0" fontId="20" fillId="18" borderId="58" xfId="0" applyFont="1" applyFill="1" applyBorder="1" applyAlignment="1" applyProtection="1">
      <alignment horizontal="center" vertical="center" textRotation="90"/>
      <protection hidden="1"/>
    </xf>
    <xf numFmtId="0" fontId="20" fillId="18" borderId="59" xfId="0" applyFont="1" applyFill="1" applyBorder="1" applyAlignment="1" applyProtection="1">
      <alignment horizontal="center" vertical="center" textRotation="90"/>
      <protection hidden="1"/>
    </xf>
    <xf numFmtId="0" fontId="20" fillId="18" borderId="60" xfId="0" applyFont="1" applyFill="1" applyBorder="1" applyAlignment="1" applyProtection="1">
      <alignment horizontal="center" vertical="center" textRotation="90"/>
      <protection hidden="1"/>
    </xf>
    <xf numFmtId="0" fontId="20" fillId="18" borderId="40" xfId="0" applyFont="1" applyFill="1" applyBorder="1" applyAlignment="1" applyProtection="1">
      <alignment horizontal="center" vertical="center"/>
      <protection hidden="1"/>
    </xf>
    <xf numFmtId="0" fontId="20" fillId="18" borderId="56" xfId="0" applyFont="1" applyFill="1" applyBorder="1" applyAlignment="1" applyProtection="1">
      <alignment horizontal="center" vertical="center"/>
      <protection hidden="1"/>
    </xf>
    <xf numFmtId="0" fontId="20" fillId="18" borderId="57" xfId="0" applyFont="1" applyFill="1" applyBorder="1" applyAlignment="1" applyProtection="1">
      <alignment horizontal="center" vertical="center"/>
      <protection hidden="1"/>
    </xf>
    <xf numFmtId="0" fontId="18" fillId="19" borderId="3" xfId="0" applyFont="1" applyFill="1" applyBorder="1" applyAlignment="1" applyProtection="1">
      <alignment horizontal="center" vertical="center" wrapText="1"/>
      <protection hidden="1"/>
    </xf>
    <xf numFmtId="0" fontId="18" fillId="19" borderId="57" xfId="0" applyFont="1" applyFill="1" applyBorder="1" applyAlignment="1" applyProtection="1">
      <alignment horizontal="center" vertical="center" wrapText="1"/>
      <protection hidden="1"/>
    </xf>
    <xf numFmtId="0" fontId="18" fillId="19" borderId="40" xfId="0" applyFont="1" applyFill="1" applyBorder="1" applyAlignment="1" applyProtection="1">
      <alignment horizontal="center" vertical="center" wrapText="1"/>
      <protection hidden="1"/>
    </xf>
    <xf numFmtId="0" fontId="18" fillId="22" borderId="3" xfId="6" applyFont="1" applyFill="1" applyBorder="1" applyAlignment="1" applyProtection="1">
      <alignment horizontal="center" vertical="center" wrapText="1"/>
      <protection hidden="1"/>
    </xf>
    <xf numFmtId="0" fontId="27" fillId="21" borderId="3" xfId="6" applyFont="1" applyFill="1" applyBorder="1" applyAlignment="1" applyProtection="1">
      <alignment horizontal="center" vertical="center" wrapText="1"/>
      <protection hidden="1"/>
    </xf>
    <xf numFmtId="0" fontId="18" fillId="20" borderId="3" xfId="6" applyFont="1" applyFill="1" applyBorder="1" applyAlignment="1" applyProtection="1">
      <alignment horizontal="center" vertical="center"/>
      <protection hidden="1"/>
    </xf>
    <xf numFmtId="0" fontId="18" fillId="20" borderId="3" xfId="6" applyFont="1" applyFill="1" applyBorder="1" applyAlignment="1" applyProtection="1">
      <alignment horizontal="center" vertical="center" wrapText="1"/>
      <protection hidden="1"/>
    </xf>
    <xf numFmtId="0" fontId="18" fillId="14" borderId="3" xfId="6" applyFont="1" applyFill="1" applyBorder="1" applyAlignment="1" applyProtection="1">
      <alignment horizontal="center" vertical="center" wrapText="1"/>
      <protection hidden="1"/>
    </xf>
    <xf numFmtId="0" fontId="18" fillId="13" borderId="3" xfId="6" applyFont="1" applyFill="1" applyBorder="1" applyAlignment="1" applyProtection="1">
      <alignment horizontal="center" vertical="center" wrapText="1"/>
      <protection hidden="1"/>
    </xf>
    <xf numFmtId="0" fontId="18" fillId="16" borderId="3" xfId="6" applyFont="1" applyFill="1" applyBorder="1" applyAlignment="1" applyProtection="1">
      <alignment horizontal="center" vertical="center"/>
      <protection hidden="1"/>
    </xf>
    <xf numFmtId="0" fontId="18" fillId="22" borderId="3" xfId="6" applyFont="1" applyFill="1" applyBorder="1" applyAlignment="1" applyProtection="1">
      <alignment horizontal="center" vertical="center"/>
      <protection hidden="1"/>
    </xf>
    <xf numFmtId="0" fontId="18" fillId="6" borderId="3" xfId="6" applyFont="1" applyFill="1" applyBorder="1" applyAlignment="1" applyProtection="1">
      <alignment horizontal="center" vertical="center" wrapText="1"/>
      <protection hidden="1"/>
    </xf>
    <xf numFmtId="0" fontId="18" fillId="7" borderId="3" xfId="6" applyFont="1" applyFill="1" applyBorder="1" applyAlignment="1" applyProtection="1">
      <alignment horizontal="center" vertical="center" wrapText="1"/>
      <protection hidden="1"/>
    </xf>
    <xf numFmtId="0" fontId="18" fillId="15" borderId="3" xfId="6" applyFont="1" applyFill="1" applyBorder="1" applyAlignment="1" applyProtection="1">
      <alignment horizontal="center" vertical="center" wrapText="1"/>
      <protection hidden="1"/>
    </xf>
    <xf numFmtId="0" fontId="18" fillId="7" borderId="3" xfId="6" applyFont="1" applyFill="1" applyBorder="1" applyAlignment="1" applyProtection="1">
      <alignment horizontal="center" vertical="center"/>
      <protection hidden="1"/>
    </xf>
    <xf numFmtId="0" fontId="18" fillId="16" borderId="3" xfId="6" applyFont="1" applyFill="1" applyBorder="1" applyAlignment="1" applyProtection="1">
      <alignment horizontal="center" vertical="center" wrapText="1"/>
      <protection hidden="1"/>
    </xf>
    <xf numFmtId="0" fontId="18" fillId="6" borderId="3" xfId="6" applyFont="1" applyFill="1" applyBorder="1" applyAlignment="1" applyProtection="1">
      <alignment horizontal="center" vertical="center"/>
      <protection hidden="1"/>
    </xf>
    <xf numFmtId="0" fontId="11" fillId="0" borderId="3" xfId="0" applyFont="1" applyBorder="1" applyAlignment="1">
      <alignment horizontal="center"/>
    </xf>
    <xf numFmtId="0" fontId="18" fillId="5" borderId="3" xfId="6" applyFont="1" applyFill="1" applyBorder="1" applyAlignment="1" applyProtection="1">
      <alignment horizontal="center" vertical="center"/>
      <protection hidden="1"/>
    </xf>
    <xf numFmtId="0" fontId="11" fillId="5" borderId="3" xfId="0" applyFont="1" applyFill="1" applyBorder="1" applyAlignment="1" applyProtection="1">
      <alignment horizontal="center" vertical="center"/>
      <protection hidden="1"/>
    </xf>
    <xf numFmtId="0" fontId="18" fillId="5" borderId="3" xfId="6" applyFont="1" applyFill="1" applyBorder="1" applyAlignment="1" applyProtection="1">
      <alignment horizontal="center" vertical="center" wrapText="1"/>
      <protection hidden="1"/>
    </xf>
    <xf numFmtId="0" fontId="3" fillId="25" borderId="3" xfId="6" applyFont="1" applyFill="1" applyBorder="1" applyAlignment="1" applyProtection="1">
      <alignment horizontal="center" vertical="center" wrapText="1"/>
      <protection hidden="1"/>
    </xf>
    <xf numFmtId="0" fontId="18" fillId="15" borderId="3" xfId="6" applyFont="1" applyFill="1" applyBorder="1" applyAlignment="1" applyProtection="1">
      <alignment horizontal="center" vertical="center"/>
      <protection hidden="1"/>
    </xf>
    <xf numFmtId="0" fontId="18" fillId="25" borderId="3" xfId="6" applyFont="1" applyFill="1" applyBorder="1" applyAlignment="1" applyProtection="1">
      <alignment horizontal="center" vertical="center" wrapText="1"/>
      <protection hidden="1"/>
    </xf>
    <xf numFmtId="0" fontId="3" fillId="26" borderId="74" xfId="7" applyFont="1" applyFill="1" applyBorder="1" applyAlignment="1" applyProtection="1">
      <alignment horizontal="center" vertical="center"/>
      <protection hidden="1"/>
    </xf>
    <xf numFmtId="0" fontId="3" fillId="26" borderId="6" xfId="7" applyFont="1" applyFill="1" applyBorder="1" applyAlignment="1" applyProtection="1">
      <alignment horizontal="center" vertical="center"/>
      <protection hidden="1"/>
    </xf>
    <xf numFmtId="0" fontId="3" fillId="26" borderId="75" xfId="7" applyFont="1" applyFill="1" applyBorder="1" applyAlignment="1" applyProtection="1">
      <alignment horizontal="center" vertical="center"/>
      <protection hidden="1"/>
    </xf>
    <xf numFmtId="0" fontId="3" fillId="23" borderId="41" xfId="0" applyFont="1" applyFill="1" applyBorder="1" applyAlignment="1" applyProtection="1">
      <alignment horizontal="center" vertical="center" wrapText="1"/>
      <protection hidden="1"/>
    </xf>
    <xf numFmtId="0" fontId="3" fillId="23" borderId="42" xfId="0" applyFont="1" applyFill="1" applyBorder="1" applyAlignment="1" applyProtection="1">
      <alignment horizontal="center" vertical="center" wrapText="1"/>
      <protection hidden="1"/>
    </xf>
    <xf numFmtId="0" fontId="3" fillId="23" borderId="43" xfId="0" applyFont="1" applyFill="1" applyBorder="1" applyAlignment="1" applyProtection="1">
      <alignment horizontal="center" vertical="center" wrapText="1"/>
      <protection hidden="1"/>
    </xf>
    <xf numFmtId="0" fontId="3" fillId="23" borderId="46" xfId="0" applyFont="1" applyFill="1" applyBorder="1" applyAlignment="1" applyProtection="1">
      <alignment horizontal="center" vertical="center" wrapText="1"/>
      <protection hidden="1"/>
    </xf>
    <xf numFmtId="0" fontId="3" fillId="23" borderId="47" xfId="0" applyFont="1" applyFill="1" applyBorder="1" applyAlignment="1" applyProtection="1">
      <alignment horizontal="center" vertical="center" wrapText="1"/>
      <protection hidden="1"/>
    </xf>
    <xf numFmtId="0" fontId="3" fillId="23" borderId="16" xfId="0" applyFont="1" applyFill="1" applyBorder="1" applyAlignment="1" applyProtection="1">
      <alignment horizontal="center" vertical="center" wrapText="1"/>
      <protection hidden="1"/>
    </xf>
    <xf numFmtId="0" fontId="28" fillId="27" borderId="41" xfId="0" applyFont="1" applyFill="1" applyBorder="1" applyAlignment="1" applyProtection="1">
      <alignment horizontal="center" vertical="center" wrapText="1"/>
      <protection hidden="1"/>
    </xf>
    <xf numFmtId="0" fontId="28" fillId="27" borderId="42" xfId="0" applyFont="1" applyFill="1" applyBorder="1" applyAlignment="1" applyProtection="1">
      <alignment horizontal="center" vertical="center" wrapText="1"/>
      <protection hidden="1"/>
    </xf>
    <xf numFmtId="0" fontId="28" fillId="27" borderId="43" xfId="0" applyFont="1" applyFill="1" applyBorder="1" applyAlignment="1" applyProtection="1">
      <alignment horizontal="center" vertical="center" wrapText="1"/>
      <protection hidden="1"/>
    </xf>
    <xf numFmtId="0" fontId="28" fillId="27" borderId="46" xfId="0" applyFont="1" applyFill="1" applyBorder="1" applyAlignment="1" applyProtection="1">
      <alignment horizontal="center" vertical="center" wrapText="1"/>
      <protection hidden="1"/>
    </xf>
    <xf numFmtId="0" fontId="28" fillId="27" borderId="47" xfId="0" applyFont="1" applyFill="1" applyBorder="1" applyAlignment="1" applyProtection="1">
      <alignment horizontal="center" vertical="center" wrapText="1"/>
      <protection hidden="1"/>
    </xf>
    <xf numFmtId="0" fontId="28" fillId="27" borderId="16" xfId="0" applyFont="1" applyFill="1" applyBorder="1" applyAlignment="1" applyProtection="1">
      <alignment horizontal="center" vertical="center" wrapText="1"/>
      <protection hidden="1"/>
    </xf>
    <xf numFmtId="0" fontId="3" fillId="26" borderId="76" xfId="7" applyFont="1" applyFill="1" applyBorder="1" applyAlignment="1" applyProtection="1">
      <alignment horizontal="center" vertical="center"/>
      <protection hidden="1"/>
    </xf>
    <xf numFmtId="0" fontId="3" fillId="0" borderId="0" xfId="6" applyFont="1" applyBorder="1" applyAlignment="1" applyProtection="1">
      <alignment horizontal="center" vertical="center"/>
      <protection hidden="1"/>
    </xf>
    <xf numFmtId="0" fontId="31" fillId="15" borderId="3" xfId="0" applyFont="1" applyFill="1" applyBorder="1" applyAlignment="1" applyProtection="1">
      <alignment horizontal="center" vertical="center"/>
      <protection locked="0" hidden="1"/>
    </xf>
  </cellXfs>
  <cellStyles count="8">
    <cellStyle name="Hyperlink" xfId="1" builtinId="8"/>
    <cellStyle name="Millares [0]_Hoja1" xfId="2"/>
    <cellStyle name="Millares_Hoja1" xfId="3"/>
    <cellStyle name="Moneda [0]_Hoja1" xfId="4"/>
    <cellStyle name="Moneda_Hoja1" xfId="5"/>
    <cellStyle name="Normal" xfId="0" builtinId="0"/>
    <cellStyle name="Normal_21A" xfId="6"/>
    <cellStyle name="Normal_Query2" xfId="7"/>
  </cellStyles>
  <dxfs count="77">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ill>
        <patternFill patternType="mediumGray">
          <fgColor indexed="9"/>
          <bgColor indexed="47"/>
        </patternFill>
      </fill>
      <border>
        <left style="thin">
          <color indexed="10"/>
        </left>
        <right style="thin">
          <color indexed="10"/>
        </right>
        <top style="thin">
          <color indexed="10"/>
        </top>
        <bottom style="thin">
          <color indexed="10"/>
        </bottom>
      </border>
    </dxf>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ill>
        <patternFill patternType="mediumGray">
          <fgColor indexed="9"/>
          <bgColor indexed="47"/>
        </patternFill>
      </fill>
      <border>
        <left style="thin">
          <color indexed="10"/>
        </left>
        <right style="thin">
          <color indexed="10"/>
        </right>
        <top style="thin">
          <color indexed="10"/>
        </top>
        <bottom style="thin">
          <color indexed="10"/>
        </bottom>
      </border>
    </dxf>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ont>
        <condense val="0"/>
        <extend val="0"/>
        <color indexed="57"/>
      </font>
    </dxf>
    <dxf>
      <font>
        <condense val="0"/>
        <extend val="0"/>
        <color indexed="10"/>
      </font>
    </dxf>
    <dxf>
      <border>
        <left style="thin">
          <color indexed="22"/>
        </left>
        <right style="thin">
          <color indexed="22"/>
        </right>
        <top style="thin">
          <color indexed="22"/>
        </top>
        <bottom style="thin">
          <color indexed="22"/>
        </bottom>
      </border>
    </dxf>
    <dxf>
      <border>
        <left style="thin">
          <color indexed="22"/>
        </left>
        <right style="thin">
          <color indexed="22"/>
        </right>
        <top style="thin">
          <color indexed="22"/>
        </top>
        <bottom style="thin">
          <color indexed="22"/>
        </bottom>
      </border>
    </dxf>
    <dxf>
      <border>
        <left style="thin">
          <color indexed="22"/>
        </left>
        <right style="thin">
          <color indexed="22"/>
        </right>
        <top style="thin">
          <color indexed="22"/>
        </top>
        <bottom style="thin">
          <color indexed="22"/>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ill>
        <patternFill patternType="mediumGray">
          <fgColor indexed="9"/>
          <bgColor indexed="47"/>
        </patternFill>
      </fill>
      <border>
        <left style="thin">
          <color indexed="10"/>
        </left>
        <right style="thin">
          <color indexed="10"/>
        </right>
        <top style="thin">
          <color indexed="10"/>
        </top>
        <bottom style="thin">
          <color indexed="10"/>
        </bottom>
      </border>
    </dxf>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ill>
        <patternFill patternType="mediumGray">
          <fgColor indexed="9"/>
          <bgColor indexed="47"/>
        </patternFill>
      </fill>
      <border>
        <left style="thin">
          <color indexed="10"/>
        </left>
        <right style="thin">
          <color indexed="10"/>
        </right>
        <top style="thin">
          <color indexed="10"/>
        </top>
        <bottom style="thin">
          <color indexed="10"/>
        </bottom>
      </border>
    </dxf>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ont>
        <condense val="0"/>
        <extend val="0"/>
        <color indexed="57"/>
      </font>
    </dxf>
    <dxf>
      <font>
        <condense val="0"/>
        <extend val="0"/>
        <color indexed="10"/>
      </font>
    </dxf>
    <dxf>
      <border>
        <left style="thin">
          <color indexed="22"/>
        </left>
        <right style="thin">
          <color indexed="22"/>
        </right>
        <top style="thin">
          <color indexed="22"/>
        </top>
        <bottom style="thin">
          <color indexed="22"/>
        </bottom>
      </border>
    </dxf>
    <dxf>
      <border>
        <left style="thin">
          <color indexed="22"/>
        </left>
        <right style="thin">
          <color indexed="22"/>
        </right>
        <top style="thin">
          <color indexed="22"/>
        </top>
        <bottom style="thin">
          <color indexed="22"/>
        </bottom>
      </border>
    </dxf>
    <dxf>
      <border>
        <left style="thin">
          <color indexed="22"/>
        </left>
        <right style="thin">
          <color indexed="22"/>
        </right>
        <top style="thin">
          <color indexed="22"/>
        </top>
        <bottom style="thin">
          <color indexed="22"/>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ont>
        <condense val="0"/>
        <extend val="0"/>
        <color indexed="57"/>
      </font>
    </dxf>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ill>
        <patternFill patternType="mediumGray">
          <fgColor indexed="9"/>
          <bgColor indexed="47"/>
        </patternFill>
      </fill>
      <border>
        <left style="thin">
          <color indexed="10"/>
        </left>
        <right style="thin">
          <color indexed="10"/>
        </right>
        <top style="thin">
          <color indexed="10"/>
        </top>
        <bottom style="thin">
          <color indexed="10"/>
        </bottom>
      </border>
    </dxf>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ill>
        <patternFill patternType="mediumGray">
          <fgColor indexed="9"/>
          <bgColor indexed="47"/>
        </patternFill>
      </fill>
      <border>
        <left style="thin">
          <color indexed="10"/>
        </left>
        <right style="thin">
          <color indexed="10"/>
        </right>
        <top style="thin">
          <color indexed="10"/>
        </top>
        <bottom style="thin">
          <color indexed="10"/>
        </bottom>
      </border>
    </dxf>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ont>
        <condense val="0"/>
        <extend val="0"/>
        <color indexed="57"/>
      </font>
    </dxf>
    <dxf>
      <font>
        <condense val="0"/>
        <extend val="0"/>
        <color indexed="10"/>
      </font>
    </dxf>
    <dxf>
      <border>
        <left style="thin">
          <color indexed="22"/>
        </left>
        <right style="thin">
          <color indexed="22"/>
        </right>
        <top style="thin">
          <color indexed="22"/>
        </top>
        <bottom style="thin">
          <color indexed="22"/>
        </bottom>
      </border>
    </dxf>
    <dxf>
      <border>
        <left style="thin">
          <color indexed="22"/>
        </left>
        <right style="thin">
          <color indexed="22"/>
        </right>
        <top style="thin">
          <color indexed="22"/>
        </top>
        <bottom style="thin">
          <color indexed="22"/>
        </bottom>
      </border>
    </dxf>
    <dxf>
      <border>
        <left style="thin">
          <color indexed="22"/>
        </left>
        <right style="thin">
          <color indexed="22"/>
        </right>
        <top style="thin">
          <color indexed="22"/>
        </top>
        <bottom style="thin">
          <color indexed="22"/>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border>
        <left style="thin">
          <color indexed="22"/>
        </left>
        <right style="thin">
          <color indexed="22"/>
        </right>
        <top style="thin">
          <color indexed="22"/>
        </top>
        <bottom style="thin">
          <color indexed="22"/>
        </bottom>
      </border>
    </dxf>
    <dxf>
      <font>
        <condense val="0"/>
        <extend val="0"/>
        <color indexed="10"/>
      </font>
      <border>
        <left style="thin">
          <color indexed="10"/>
        </left>
        <right style="thin">
          <color indexed="10"/>
        </right>
        <top style="thin">
          <color indexed="10"/>
        </top>
        <bottom style="thin">
          <color indexed="10"/>
        </bottom>
      </border>
    </dxf>
    <dxf>
      <font>
        <b/>
        <i val="0"/>
        <condense val="0"/>
        <extend val="0"/>
        <color auto="1"/>
      </font>
      <fill>
        <patternFill>
          <bgColor indexed="41"/>
        </patternFill>
      </fill>
      <border>
        <left style="thin">
          <color indexed="10"/>
        </left>
        <right style="thin">
          <color indexed="10"/>
        </right>
        <top style="thin">
          <color indexed="10"/>
        </top>
        <bottom style="thin">
          <color indexed="10"/>
        </bottom>
      </border>
    </dxf>
    <dxf>
      <font>
        <b val="0"/>
        <i val="0"/>
        <condense val="0"/>
        <extend val="0"/>
        <color indexed="55"/>
      </font>
    </dxf>
    <dxf>
      <font>
        <b val="0"/>
        <i val="0"/>
        <condense val="0"/>
        <extend val="0"/>
        <color indexed="55"/>
      </font>
    </dxf>
    <dxf>
      <font>
        <condense val="0"/>
        <extend val="0"/>
        <color indexed="30"/>
      </font>
      <fill>
        <patternFill patternType="none">
          <bgColor indexed="65"/>
        </patternFill>
      </fill>
      <border>
        <left style="thin">
          <color indexed="22"/>
        </left>
        <right style="thin">
          <color indexed="22"/>
        </right>
        <top style="thin">
          <color indexed="22"/>
        </top>
        <bottom style="thin">
          <color indexed="22"/>
        </bottom>
      </border>
    </dxf>
    <dxf>
      <font>
        <condense val="0"/>
        <extend val="0"/>
        <color indexed="30"/>
      </font>
      <fill>
        <patternFill patternType="none">
          <bgColor indexed="65"/>
        </patternFill>
      </fill>
      <border>
        <left style="thin">
          <color indexed="22"/>
        </left>
        <right style="thin">
          <color indexed="22"/>
        </right>
        <top style="thin">
          <color indexed="22"/>
        </top>
        <bottom style="thin">
          <color indexed="22"/>
        </bottom>
      </border>
    </dxf>
    <dxf>
      <font>
        <color theme="0" tint="-4.9989318521683403E-2"/>
        <name val="Cambria"/>
        <scheme val="none"/>
      </font>
      <fill>
        <patternFill>
          <bgColor theme="0" tint="-4.9989318521683403E-2"/>
        </patternFill>
      </fill>
      <border>
        <left/>
        <right/>
        <top/>
        <bottom/>
      </border>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200025</xdr:colOff>
      <xdr:row>10</xdr:row>
      <xdr:rowOff>9525</xdr:rowOff>
    </xdr:from>
    <xdr:to>
      <xdr:col>10</xdr:col>
      <xdr:colOff>428625</xdr:colOff>
      <xdr:row>12</xdr:row>
      <xdr:rowOff>95250</xdr:rowOff>
    </xdr:to>
    <xdr:sp macro="" textlink="">
      <xdr:nvSpPr>
        <xdr:cNvPr id="9220" name="WordArt 4"/>
        <xdr:cNvSpPr>
          <a:spLocks noChangeArrowheads="1" noChangeShapeType="1" noTextEdit="1"/>
        </xdr:cNvSpPr>
      </xdr:nvSpPr>
      <xdr:spPr bwMode="auto">
        <a:xfrm>
          <a:off x="1419225" y="1457325"/>
          <a:ext cx="6391275" cy="447675"/>
        </a:xfrm>
        <a:prstGeom prst="rect">
          <a:avLst/>
        </a:prstGeom>
      </xdr:spPr>
      <xdr:txBody>
        <a:bodyPr wrap="none" fromWordArt="1">
          <a:prstTxWarp prst="textPlain">
            <a:avLst>
              <a:gd name="adj" fmla="val 50000"/>
            </a:avLst>
          </a:prstTxWarp>
        </a:bodyPr>
        <a:lstStyle/>
        <a:p>
          <a:pPr algn="ctr" rtl="0"/>
          <a:r>
            <a:rPr lang="en-US" sz="3600" b="1" kern="1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latin typeface="Verdana"/>
              <a:ea typeface="Verdana"/>
              <a:cs typeface="Verdana"/>
            </a:rPr>
            <a:t>FAO/GFCM: STATLANT 37A</a:t>
          </a:r>
        </a:p>
      </xdr:txBody>
    </xdr:sp>
    <xdr:clientData/>
  </xdr:twoCellAnchor>
  <xdr:twoCellAnchor>
    <xdr:from>
      <xdr:col>2</xdr:col>
      <xdr:colOff>0</xdr:colOff>
      <xdr:row>41</xdr:row>
      <xdr:rowOff>0</xdr:rowOff>
    </xdr:from>
    <xdr:to>
      <xdr:col>11</xdr:col>
      <xdr:colOff>9525</xdr:colOff>
      <xdr:row>42</xdr:row>
      <xdr:rowOff>38100</xdr:rowOff>
    </xdr:to>
    <xdr:sp macro="" textlink="">
      <xdr:nvSpPr>
        <xdr:cNvPr id="9559" name="Rectangle 5"/>
        <xdr:cNvSpPr>
          <a:spLocks noChangeArrowheads="1"/>
        </xdr:cNvSpPr>
      </xdr:nvSpPr>
      <xdr:spPr bwMode="auto">
        <a:xfrm>
          <a:off x="1285875" y="7305675"/>
          <a:ext cx="6819900" cy="219075"/>
        </a:xfrm>
        <a:prstGeom prst="rect">
          <a:avLst/>
        </a:prstGeom>
        <a:gradFill rotWithShape="1">
          <a:gsLst>
            <a:gs pos="0">
              <a:srgbClr val="C0C0C0"/>
            </a:gs>
            <a:gs pos="100000">
              <a:srgbClr val="FFFFFF"/>
            </a:gs>
          </a:gsLst>
          <a:lin ang="540000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2</xdr:row>
      <xdr:rowOff>152400</xdr:rowOff>
    </xdr:from>
    <xdr:to>
      <xdr:col>11</xdr:col>
      <xdr:colOff>0</xdr:colOff>
      <xdr:row>4</xdr:row>
      <xdr:rowOff>9525</xdr:rowOff>
    </xdr:to>
    <xdr:sp macro="" textlink="">
      <xdr:nvSpPr>
        <xdr:cNvPr id="9560" name="Rectangle 7"/>
        <xdr:cNvSpPr>
          <a:spLocks noChangeArrowheads="1"/>
        </xdr:cNvSpPr>
      </xdr:nvSpPr>
      <xdr:spPr bwMode="auto">
        <a:xfrm rot="10800000">
          <a:off x="1295400" y="514350"/>
          <a:ext cx="6800850" cy="219075"/>
        </a:xfrm>
        <a:prstGeom prst="rect">
          <a:avLst/>
        </a:prstGeom>
        <a:gradFill rotWithShape="1">
          <a:gsLst>
            <a:gs pos="0">
              <a:srgbClr val="C0C0C0"/>
            </a:gs>
            <a:gs pos="100000">
              <a:srgbClr val="FFFFFF"/>
            </a:gs>
          </a:gsLst>
          <a:lin ang="540000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0</xdr:colOff>
      <xdr:row>4</xdr:row>
      <xdr:rowOff>0</xdr:rowOff>
    </xdr:from>
    <xdr:to>
      <xdr:col>11</xdr:col>
      <xdr:colOff>219075</xdr:colOff>
      <xdr:row>41</xdr:row>
      <xdr:rowOff>9525</xdr:rowOff>
    </xdr:to>
    <xdr:sp macro="" textlink="">
      <xdr:nvSpPr>
        <xdr:cNvPr id="9561" name="Rectangle 8"/>
        <xdr:cNvSpPr>
          <a:spLocks noChangeArrowheads="1"/>
        </xdr:cNvSpPr>
      </xdr:nvSpPr>
      <xdr:spPr bwMode="auto">
        <a:xfrm rot="-5400000">
          <a:off x="4910138" y="3910012"/>
          <a:ext cx="6591300" cy="219075"/>
        </a:xfrm>
        <a:prstGeom prst="rect">
          <a:avLst/>
        </a:prstGeom>
        <a:gradFill rotWithShape="1">
          <a:gsLst>
            <a:gs pos="0">
              <a:srgbClr val="C0C0C0"/>
            </a:gs>
            <a:gs pos="100000">
              <a:srgbClr val="FFFFFF"/>
            </a:gs>
          </a:gsLst>
          <a:lin ang="540000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1076325</xdr:colOff>
      <xdr:row>3</xdr:row>
      <xdr:rowOff>171450</xdr:rowOff>
    </xdr:from>
    <xdr:to>
      <xdr:col>2</xdr:col>
      <xdr:colOff>9525</xdr:colOff>
      <xdr:row>41</xdr:row>
      <xdr:rowOff>0</xdr:rowOff>
    </xdr:to>
    <xdr:sp macro="" textlink="">
      <xdr:nvSpPr>
        <xdr:cNvPr id="9562" name="Rectangle 9"/>
        <xdr:cNvSpPr>
          <a:spLocks noChangeArrowheads="1"/>
        </xdr:cNvSpPr>
      </xdr:nvSpPr>
      <xdr:spPr bwMode="auto">
        <a:xfrm rot="5400000">
          <a:off x="-2109787" y="3900487"/>
          <a:ext cx="6591300" cy="219075"/>
        </a:xfrm>
        <a:prstGeom prst="rect">
          <a:avLst/>
        </a:prstGeom>
        <a:gradFill rotWithShape="1">
          <a:gsLst>
            <a:gs pos="0">
              <a:srgbClr val="C0C0C0"/>
            </a:gs>
            <a:gs pos="100000">
              <a:srgbClr val="FFFFFF"/>
            </a:gs>
          </a:gsLst>
          <a:lin ang="540000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95250</xdr:colOff>
      <xdr:row>4</xdr:row>
      <xdr:rowOff>152400</xdr:rowOff>
    </xdr:from>
    <xdr:to>
      <xdr:col>10</xdr:col>
      <xdr:colOff>180975</xdr:colOff>
      <xdr:row>8</xdr:row>
      <xdr:rowOff>115203</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256"/>
        <a:stretch/>
      </xdr:blipFill>
      <xdr:spPr>
        <a:xfrm>
          <a:off x="2028825" y="876300"/>
          <a:ext cx="5600700" cy="6867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3</xdr:row>
      <xdr:rowOff>19050</xdr:rowOff>
    </xdr:from>
    <xdr:to>
      <xdr:col>13</xdr:col>
      <xdr:colOff>600075</xdr:colOff>
      <xdr:row>20</xdr:row>
      <xdr:rowOff>123825</xdr:rowOff>
    </xdr:to>
    <xdr:pic>
      <xdr:nvPicPr>
        <xdr:cNvPr id="2113" name="Picture 1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542925"/>
          <a:ext cx="6524625" cy="285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ao.org/gfcm" TargetMode="External"/><Relationship Id="rId1" Type="http://schemas.openxmlformats.org/officeDocument/2006/relationships/hyperlink" Target="mailto:gfcm-secretariat@fao.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K242"/>
  <sheetViews>
    <sheetView showGridLines="0" showRowColHeaders="0" tabSelected="1" topLeftCell="B1" zoomScaleNormal="100" zoomScaleSheetLayoutView="100" workbookViewId="0">
      <selection activeCell="G27" sqref="G27"/>
    </sheetView>
  </sheetViews>
  <sheetFormatPr defaultRowHeight="14.25" customHeight="1" x14ac:dyDescent="0.2"/>
  <cols>
    <col min="1" max="1" width="15.7109375" style="106" hidden="1" customWidth="1"/>
    <col min="2" max="2" width="19.28515625" style="79" customWidth="1"/>
    <col min="3" max="3" width="9.7109375" style="79" customWidth="1"/>
    <col min="4" max="5" width="9.7109375" style="2" customWidth="1"/>
    <col min="6" max="6" width="26" style="2" customWidth="1"/>
    <col min="7" max="9" width="9.7109375" style="2" customWidth="1"/>
    <col min="10" max="10" width="8.140625" style="2" customWidth="1"/>
    <col min="11" max="11" width="9.7109375" style="2" customWidth="1"/>
    <col min="12" max="16384" width="9.140625" style="2"/>
  </cols>
  <sheetData>
    <row r="3" spans="1:11" ht="14.25" customHeight="1" x14ac:dyDescent="0.2">
      <c r="A3" s="104"/>
      <c r="B3" s="80"/>
      <c r="C3" s="80"/>
    </row>
    <row r="4" spans="1:11" ht="14.25" customHeight="1" x14ac:dyDescent="0.2">
      <c r="A4" s="104"/>
      <c r="B4" s="80"/>
      <c r="C4" s="80"/>
    </row>
    <row r="5" spans="1:11" ht="14.25" customHeight="1" x14ac:dyDescent="0.2">
      <c r="A5" s="105"/>
      <c r="B5" s="81"/>
      <c r="C5" s="133"/>
      <c r="D5" s="134"/>
      <c r="E5" s="134"/>
      <c r="F5" s="134"/>
      <c r="G5" s="134"/>
      <c r="H5" s="134"/>
      <c r="I5" s="134"/>
      <c r="J5" s="134"/>
      <c r="K5" s="135"/>
    </row>
    <row r="6" spans="1:11" ht="14.25" customHeight="1" x14ac:dyDescent="0.2">
      <c r="A6" s="105">
        <v>2014</v>
      </c>
      <c r="B6" s="81"/>
      <c r="C6" s="136"/>
      <c r="D6" s="137"/>
      <c r="E6" s="137"/>
      <c r="F6" s="137"/>
      <c r="G6" s="137"/>
      <c r="H6" s="137"/>
      <c r="I6" s="137"/>
      <c r="J6" s="137"/>
      <c r="K6" s="138"/>
    </row>
    <row r="7" spans="1:11" ht="14.25" customHeight="1" x14ac:dyDescent="0.2">
      <c r="A7" s="104">
        <v>2015</v>
      </c>
      <c r="B7" s="80"/>
      <c r="C7" s="139"/>
      <c r="D7" s="137"/>
      <c r="E7" s="137"/>
      <c r="F7" s="137"/>
      <c r="G7" s="137"/>
      <c r="H7" s="137"/>
      <c r="I7" s="137"/>
      <c r="J7" s="137"/>
      <c r="K7" s="138"/>
    </row>
    <row r="8" spans="1:11" ht="14.25" customHeight="1" x14ac:dyDescent="0.2">
      <c r="A8" s="105">
        <v>2016</v>
      </c>
      <c r="B8" s="81"/>
      <c r="C8" s="136"/>
      <c r="D8" s="137"/>
      <c r="E8" s="137"/>
      <c r="F8" s="137"/>
      <c r="G8" s="137"/>
      <c r="H8" s="137"/>
      <c r="I8" s="137"/>
      <c r="J8" s="137"/>
      <c r="K8" s="138"/>
    </row>
    <row r="9" spans="1:11" ht="14.25" customHeight="1" x14ac:dyDescent="0.2">
      <c r="A9" s="105"/>
      <c r="B9" s="81"/>
      <c r="C9" s="136"/>
      <c r="D9" s="137"/>
      <c r="E9" s="137"/>
      <c r="F9" s="137"/>
      <c r="G9" s="137"/>
      <c r="H9" s="137"/>
      <c r="I9" s="137"/>
      <c r="J9" s="137"/>
      <c r="K9" s="138"/>
    </row>
    <row r="10" spans="1:11" ht="14.25" customHeight="1" x14ac:dyDescent="0.2">
      <c r="A10" s="105"/>
      <c r="B10" s="81"/>
      <c r="C10" s="136"/>
      <c r="D10" s="137"/>
      <c r="E10" s="137"/>
      <c r="F10" s="137"/>
      <c r="G10" s="137"/>
      <c r="H10" s="137"/>
      <c r="I10" s="137"/>
      <c r="J10" s="137"/>
      <c r="K10" s="138"/>
    </row>
    <row r="11" spans="1:11" ht="14.25" customHeight="1" x14ac:dyDescent="0.2">
      <c r="A11" s="105"/>
      <c r="B11" s="80"/>
      <c r="C11" s="139"/>
      <c r="D11" s="137"/>
      <c r="E11" s="137"/>
      <c r="F11" s="137"/>
      <c r="G11" s="137"/>
      <c r="H11" s="137"/>
      <c r="I11" s="137"/>
      <c r="J11" s="137"/>
      <c r="K11" s="138"/>
    </row>
    <row r="12" spans="1:11" s="8" customFormat="1" ht="14.25" customHeight="1" x14ac:dyDescent="0.2">
      <c r="A12" s="105"/>
      <c r="B12" s="81"/>
      <c r="C12" s="136"/>
      <c r="D12" s="140"/>
      <c r="E12" s="140"/>
      <c r="F12" s="140"/>
      <c r="G12" s="140"/>
      <c r="H12" s="140"/>
      <c r="I12" s="140"/>
      <c r="J12" s="140"/>
      <c r="K12" s="141"/>
    </row>
    <row r="13" spans="1:11" s="10" customFormat="1" ht="14.25" customHeight="1" x14ac:dyDescent="0.2">
      <c r="A13" s="105"/>
      <c r="B13" s="80"/>
      <c r="C13" s="139"/>
      <c r="D13" s="142"/>
      <c r="E13" s="142"/>
      <c r="F13" s="142"/>
      <c r="G13" s="142"/>
      <c r="H13" s="142"/>
      <c r="I13" s="142"/>
      <c r="J13" s="142"/>
      <c r="K13" s="143"/>
    </row>
    <row r="14" spans="1:11" s="10" customFormat="1" ht="14.25" customHeight="1" x14ac:dyDescent="0.2">
      <c r="A14" s="105"/>
      <c r="B14" s="81"/>
      <c r="C14" s="136"/>
      <c r="D14" s="142"/>
      <c r="E14" s="142"/>
      <c r="F14" s="181" t="s">
        <v>1612</v>
      </c>
      <c r="G14" s="181"/>
      <c r="H14" s="181"/>
      <c r="I14" s="142"/>
      <c r="J14" s="142"/>
      <c r="K14" s="143"/>
    </row>
    <row r="15" spans="1:11" s="10" customFormat="1" ht="14.25" customHeight="1" x14ac:dyDescent="0.2">
      <c r="A15" s="105"/>
      <c r="B15" s="81"/>
      <c r="C15" s="136"/>
      <c r="D15" s="142"/>
      <c r="E15" s="142"/>
      <c r="F15" s="142"/>
      <c r="G15" s="142"/>
      <c r="H15" s="142"/>
      <c r="I15" s="142"/>
      <c r="J15" s="142"/>
      <c r="K15" s="143"/>
    </row>
    <row r="16" spans="1:11" s="10" customFormat="1" ht="14.25" customHeight="1" x14ac:dyDescent="0.2">
      <c r="A16" s="105"/>
      <c r="B16" s="81"/>
      <c r="C16" s="136"/>
      <c r="D16" s="142"/>
      <c r="E16" s="142"/>
      <c r="F16" s="142"/>
      <c r="G16" s="142"/>
      <c r="H16" s="142"/>
      <c r="I16" s="142"/>
      <c r="J16" s="142"/>
      <c r="K16" s="143"/>
    </row>
    <row r="17" spans="1:11" s="10" customFormat="1" ht="14.25" customHeight="1" x14ac:dyDescent="0.2">
      <c r="A17" s="105"/>
      <c r="B17" s="81"/>
      <c r="C17" s="188" t="s">
        <v>1077</v>
      </c>
      <c r="D17" s="188"/>
      <c r="E17" s="188"/>
      <c r="F17" s="188"/>
      <c r="G17" s="188"/>
      <c r="H17" s="188"/>
      <c r="I17" s="188"/>
      <c r="J17" s="188"/>
      <c r="K17" s="189"/>
    </row>
    <row r="18" spans="1:11" s="10" customFormat="1" ht="14.25" customHeight="1" x14ac:dyDescent="0.2">
      <c r="A18" s="105"/>
      <c r="B18" s="81"/>
      <c r="C18" s="188" t="s">
        <v>1078</v>
      </c>
      <c r="D18" s="188"/>
      <c r="E18" s="188"/>
      <c r="F18" s="188"/>
      <c r="G18" s="188"/>
      <c r="H18" s="188"/>
      <c r="I18" s="188"/>
      <c r="J18" s="188"/>
      <c r="K18" s="189"/>
    </row>
    <row r="19" spans="1:11" s="10" customFormat="1" ht="14.25" customHeight="1" x14ac:dyDescent="0.2">
      <c r="A19" s="105"/>
      <c r="B19" s="81"/>
      <c r="C19" s="188" t="s">
        <v>1079</v>
      </c>
      <c r="D19" s="188"/>
      <c r="E19" s="188"/>
      <c r="F19" s="188"/>
      <c r="G19" s="188"/>
      <c r="H19" s="188"/>
      <c r="I19" s="188"/>
      <c r="J19" s="188"/>
      <c r="K19" s="189"/>
    </row>
    <row r="20" spans="1:11" s="10" customFormat="1" ht="14.25" customHeight="1" x14ac:dyDescent="0.2">
      <c r="A20" s="105"/>
      <c r="B20" s="81"/>
      <c r="C20" s="188"/>
      <c r="D20" s="188"/>
      <c r="E20" s="188"/>
      <c r="F20" s="188"/>
      <c r="G20" s="188"/>
      <c r="H20" s="188"/>
      <c r="I20" s="188"/>
      <c r="J20" s="188"/>
      <c r="K20" s="189"/>
    </row>
    <row r="21" spans="1:11" s="10" customFormat="1" ht="14.25" customHeight="1" x14ac:dyDescent="0.2">
      <c r="A21" s="105"/>
      <c r="B21" s="81"/>
      <c r="C21" s="190" t="s">
        <v>1080</v>
      </c>
      <c r="D21" s="190"/>
      <c r="E21" s="190"/>
      <c r="F21" s="190"/>
      <c r="G21" s="190"/>
      <c r="H21" s="190"/>
      <c r="I21" s="190"/>
      <c r="J21" s="190"/>
      <c r="K21" s="191"/>
    </row>
    <row r="22" spans="1:11" s="10" customFormat="1" ht="14.25" customHeight="1" x14ac:dyDescent="0.2">
      <c r="A22" s="105"/>
      <c r="B22" s="81"/>
      <c r="C22" s="190" t="s">
        <v>1081</v>
      </c>
      <c r="D22" s="190"/>
      <c r="E22" s="190"/>
      <c r="F22" s="190"/>
      <c r="G22" s="190"/>
      <c r="H22" s="190"/>
      <c r="I22" s="190"/>
      <c r="J22" s="190"/>
      <c r="K22" s="191"/>
    </row>
    <row r="23" spans="1:11" s="10" customFormat="1" ht="14.25" customHeight="1" x14ac:dyDescent="0.2">
      <c r="A23" s="105"/>
      <c r="B23" s="81"/>
      <c r="C23" s="190" t="s">
        <v>1082</v>
      </c>
      <c r="D23" s="190"/>
      <c r="E23" s="190"/>
      <c r="F23" s="190"/>
      <c r="G23" s="190"/>
      <c r="H23" s="190"/>
      <c r="I23" s="190"/>
      <c r="J23" s="190"/>
      <c r="K23" s="191"/>
    </row>
    <row r="24" spans="1:11" s="10" customFormat="1" ht="14.25" customHeight="1" x14ac:dyDescent="0.2">
      <c r="A24" s="105"/>
      <c r="B24" s="81"/>
      <c r="C24" s="136"/>
      <c r="D24" s="142"/>
      <c r="E24" s="142"/>
      <c r="F24" s="142"/>
      <c r="G24" s="142"/>
      <c r="H24" s="142"/>
      <c r="I24" s="142"/>
      <c r="J24" s="142"/>
      <c r="K24" s="143"/>
    </row>
    <row r="25" spans="1:11" s="10" customFormat="1" ht="14.25" customHeight="1" x14ac:dyDescent="0.2">
      <c r="A25" s="105"/>
      <c r="B25" s="81"/>
      <c r="C25" s="136"/>
      <c r="D25" s="142"/>
      <c r="E25" s="142"/>
      <c r="F25" s="142"/>
      <c r="G25" s="142"/>
      <c r="H25" s="142"/>
      <c r="I25" s="142"/>
      <c r="J25" s="142"/>
      <c r="K25" s="143"/>
    </row>
    <row r="26" spans="1:11" s="11" customFormat="1" ht="14.25" customHeight="1" x14ac:dyDescent="0.2">
      <c r="A26" s="105"/>
      <c r="B26" s="79"/>
      <c r="C26" s="136"/>
      <c r="D26" s="144"/>
      <c r="E26" s="144"/>
      <c r="F26" s="145" t="s">
        <v>1007</v>
      </c>
      <c r="G26" s="144"/>
      <c r="H26" s="144"/>
      <c r="I26" s="144"/>
      <c r="J26" s="144"/>
      <c r="K26" s="148"/>
    </row>
    <row r="27" spans="1:11" s="11" customFormat="1" ht="18" customHeight="1" x14ac:dyDescent="0.2">
      <c r="A27" s="105"/>
      <c r="B27" s="79"/>
      <c r="C27" s="136"/>
      <c r="D27" s="144"/>
      <c r="E27" s="144"/>
      <c r="F27" s="145" t="s">
        <v>1008</v>
      </c>
      <c r="G27" s="253"/>
      <c r="H27" s="152" t="s">
        <v>1006</v>
      </c>
      <c r="I27" s="144"/>
      <c r="J27" s="144"/>
      <c r="K27" s="148"/>
    </row>
    <row r="28" spans="1:11" s="11" customFormat="1" ht="14.25" customHeight="1" x14ac:dyDescent="0.2">
      <c r="A28" s="105"/>
      <c r="B28" s="79"/>
      <c r="C28" s="136"/>
      <c r="D28" s="144"/>
      <c r="E28" s="146"/>
      <c r="F28" s="145" t="s">
        <v>1009</v>
      </c>
      <c r="G28" s="149"/>
      <c r="H28" s="144"/>
      <c r="I28" s="144"/>
      <c r="J28" s="144"/>
      <c r="K28" s="148"/>
    </row>
    <row r="29" spans="1:11" s="14" customFormat="1" ht="14.25" customHeight="1" x14ac:dyDescent="0.2">
      <c r="A29" s="105"/>
      <c r="B29" s="79"/>
      <c r="C29" s="136"/>
      <c r="D29" s="137"/>
      <c r="E29" s="137"/>
      <c r="F29" s="137"/>
      <c r="G29" s="137"/>
      <c r="H29" s="137"/>
      <c r="I29" s="137"/>
      <c r="J29" s="137"/>
      <c r="K29" s="138"/>
    </row>
    <row r="30" spans="1:11" s="4" customFormat="1" ht="18" customHeight="1" x14ac:dyDescent="0.2">
      <c r="A30" s="105"/>
      <c r="B30" s="79"/>
      <c r="C30" s="136"/>
      <c r="D30" s="147"/>
      <c r="E30" s="147"/>
      <c r="F30" s="145" t="s">
        <v>1015</v>
      </c>
      <c r="G30" s="182"/>
      <c r="H30" s="183"/>
      <c r="I30" s="184"/>
      <c r="J30" s="152" t="s">
        <v>1006</v>
      </c>
      <c r="K30" s="150"/>
    </row>
    <row r="31" spans="1:11" ht="14.25" customHeight="1" x14ac:dyDescent="0.2">
      <c r="A31" s="105"/>
      <c r="C31" s="136"/>
      <c r="D31" s="137"/>
      <c r="E31" s="137"/>
      <c r="F31" s="137"/>
      <c r="G31" s="137"/>
      <c r="H31" s="137"/>
      <c r="I31" s="137"/>
      <c r="J31" s="151"/>
      <c r="K31" s="138"/>
    </row>
    <row r="32" spans="1:11" ht="18" customHeight="1" x14ac:dyDescent="0.2">
      <c r="A32" s="105"/>
      <c r="C32" s="136"/>
      <c r="D32" s="147"/>
      <c r="E32" s="147"/>
      <c r="F32" s="145" t="s">
        <v>1016</v>
      </c>
      <c r="G32" s="182"/>
      <c r="H32" s="183"/>
      <c r="I32" s="184"/>
      <c r="J32" s="152" t="s">
        <v>1006</v>
      </c>
      <c r="K32" s="138"/>
    </row>
    <row r="33" spans="1:11" ht="14.25" customHeight="1" x14ac:dyDescent="0.2">
      <c r="A33" s="105"/>
      <c r="C33" s="136"/>
      <c r="D33" s="137"/>
      <c r="E33" s="137"/>
      <c r="F33" s="137"/>
      <c r="G33" s="137"/>
      <c r="H33" s="137"/>
      <c r="I33" s="137"/>
      <c r="J33" s="137"/>
      <c r="K33" s="138"/>
    </row>
    <row r="34" spans="1:11" ht="14.25" customHeight="1" x14ac:dyDescent="0.2">
      <c r="A34" s="105"/>
      <c r="C34" s="136"/>
      <c r="D34" s="137"/>
      <c r="E34" s="137"/>
      <c r="F34" s="153">
        <f>IF(G27="",0,IF(G34=0,0,1))</f>
        <v>0</v>
      </c>
      <c r="G34" s="151">
        <f>IF(G30="",IF(G32="",0,1),1)</f>
        <v>0</v>
      </c>
      <c r="H34" s="137"/>
      <c r="I34" s="137"/>
      <c r="J34" s="137"/>
      <c r="K34" s="138"/>
    </row>
    <row r="35" spans="1:11" ht="12.75" x14ac:dyDescent="0.2">
      <c r="A35" s="105"/>
      <c r="C35" s="136"/>
      <c r="D35" s="137"/>
      <c r="E35" s="137"/>
      <c r="F35" s="192" t="s">
        <v>1609</v>
      </c>
      <c r="G35" s="193"/>
      <c r="H35" s="194"/>
      <c r="I35" s="137"/>
      <c r="J35" s="137"/>
      <c r="K35" s="138"/>
    </row>
    <row r="36" spans="1:11" ht="12.75" x14ac:dyDescent="0.2">
      <c r="A36" s="105"/>
      <c r="C36" s="136"/>
      <c r="D36" s="137"/>
      <c r="E36" s="137"/>
      <c r="F36" s="195"/>
      <c r="G36" s="196"/>
      <c r="H36" s="197"/>
      <c r="I36" s="137"/>
      <c r="J36" s="137"/>
      <c r="K36" s="138"/>
    </row>
    <row r="37" spans="1:11" ht="12.75" x14ac:dyDescent="0.2">
      <c r="A37" s="105"/>
      <c r="C37" s="136"/>
      <c r="D37" s="137"/>
      <c r="E37" s="137"/>
      <c r="F37" s="195"/>
      <c r="G37" s="196"/>
      <c r="H37" s="197"/>
      <c r="I37" s="137"/>
      <c r="J37" s="137"/>
      <c r="K37" s="138"/>
    </row>
    <row r="38" spans="1:11" ht="12.75" x14ac:dyDescent="0.2">
      <c r="A38" s="106" t="s">
        <v>955</v>
      </c>
      <c r="C38" s="136"/>
      <c r="D38" s="137"/>
      <c r="E38" s="137"/>
      <c r="F38" s="198"/>
      <c r="G38" s="199"/>
      <c r="H38" s="200"/>
      <c r="I38" s="137"/>
      <c r="J38" s="137"/>
      <c r="K38" s="138"/>
    </row>
    <row r="39" spans="1:11" ht="14.25" customHeight="1" x14ac:dyDescent="0.2">
      <c r="A39" s="106" t="s">
        <v>946</v>
      </c>
      <c r="C39" s="136"/>
      <c r="D39" s="137"/>
      <c r="E39" s="137"/>
      <c r="F39" s="137"/>
      <c r="G39" s="137"/>
      <c r="H39" s="137"/>
      <c r="I39" s="137"/>
      <c r="J39" s="137"/>
      <c r="K39" s="138"/>
    </row>
    <row r="40" spans="1:11" ht="14.25" customHeight="1" x14ac:dyDescent="0.2">
      <c r="A40" s="106" t="s">
        <v>956</v>
      </c>
      <c r="C40" s="185" t="s">
        <v>1646</v>
      </c>
      <c r="D40" s="186"/>
      <c r="E40" s="186"/>
      <c r="F40" s="186"/>
      <c r="G40" s="186"/>
      <c r="H40" s="186"/>
      <c r="I40" s="186"/>
      <c r="J40" s="186"/>
      <c r="K40" s="187"/>
    </row>
    <row r="41" spans="1:11" ht="14.25" customHeight="1" x14ac:dyDescent="0.2">
      <c r="A41" s="106" t="s">
        <v>957</v>
      </c>
      <c r="C41" s="177"/>
      <c r="D41" s="176"/>
      <c r="E41" s="176"/>
      <c r="F41" s="180" t="s">
        <v>1647</v>
      </c>
      <c r="G41" s="179" t="s">
        <v>1611</v>
      </c>
      <c r="H41" s="176"/>
      <c r="I41" s="176"/>
      <c r="J41" s="176"/>
      <c r="K41" s="178"/>
    </row>
    <row r="42" spans="1:11" ht="14.25" customHeight="1" x14ac:dyDescent="0.2">
      <c r="A42" s="106" t="s">
        <v>958</v>
      </c>
    </row>
    <row r="43" spans="1:11" ht="14.25" customHeight="1" x14ac:dyDescent="0.2">
      <c r="A43" s="106" t="s">
        <v>959</v>
      </c>
      <c r="B43" s="2"/>
      <c r="C43" s="2"/>
    </row>
    <row r="44" spans="1:11" ht="14.25" customHeight="1" x14ac:dyDescent="0.2">
      <c r="A44" s="106" t="s">
        <v>960</v>
      </c>
      <c r="B44" s="2"/>
      <c r="C44" s="2"/>
    </row>
    <row r="45" spans="1:11" ht="14.25" customHeight="1" x14ac:dyDescent="0.2">
      <c r="A45" s="106" t="s">
        <v>961</v>
      </c>
    </row>
    <row r="46" spans="1:11" ht="14.25" customHeight="1" x14ac:dyDescent="0.2">
      <c r="A46" s="106" t="s">
        <v>962</v>
      </c>
    </row>
    <row r="47" spans="1:11" ht="14.25" customHeight="1" x14ac:dyDescent="0.2">
      <c r="A47" s="106" t="s">
        <v>963</v>
      </c>
    </row>
    <row r="48" spans="1:11" ht="14.25" customHeight="1" x14ac:dyDescent="0.2">
      <c r="A48" s="106" t="s">
        <v>964</v>
      </c>
    </row>
    <row r="49" spans="1:1" ht="14.25" customHeight="1" x14ac:dyDescent="0.2">
      <c r="A49" s="106" t="s">
        <v>965</v>
      </c>
    </row>
    <row r="50" spans="1:1" ht="14.25" customHeight="1" x14ac:dyDescent="0.2">
      <c r="A50" s="106" t="s">
        <v>1014</v>
      </c>
    </row>
    <row r="51" spans="1:1" ht="14.25" customHeight="1" x14ac:dyDescent="0.2">
      <c r="A51" s="106" t="s">
        <v>966</v>
      </c>
    </row>
    <row r="52" spans="1:1" ht="14.25" customHeight="1" x14ac:dyDescent="0.2">
      <c r="A52" s="106" t="s">
        <v>967</v>
      </c>
    </row>
    <row r="53" spans="1:1" ht="14.25" customHeight="1" x14ac:dyDescent="0.2">
      <c r="A53" s="106" t="s">
        <v>968</v>
      </c>
    </row>
    <row r="54" spans="1:1" ht="14.25" customHeight="1" x14ac:dyDescent="0.2">
      <c r="A54" s="106" t="s">
        <v>969</v>
      </c>
    </row>
    <row r="55" spans="1:1" ht="14.25" customHeight="1" x14ac:dyDescent="0.2">
      <c r="A55" s="106" t="s">
        <v>970</v>
      </c>
    </row>
    <row r="56" spans="1:1" ht="14.25" customHeight="1" x14ac:dyDescent="0.2">
      <c r="A56" s="106" t="s">
        <v>971</v>
      </c>
    </row>
    <row r="57" spans="1:1" ht="14.25" customHeight="1" x14ac:dyDescent="0.2">
      <c r="A57" s="106" t="s">
        <v>972</v>
      </c>
    </row>
    <row r="58" spans="1:1" ht="14.25" customHeight="1" x14ac:dyDescent="0.2">
      <c r="A58" s="106" t="s">
        <v>973</v>
      </c>
    </row>
    <row r="59" spans="1:1" ht="14.25" customHeight="1" x14ac:dyDescent="0.2">
      <c r="A59" s="106" t="s">
        <v>974</v>
      </c>
    </row>
    <row r="60" spans="1:1" ht="14.25" customHeight="1" x14ac:dyDescent="0.2">
      <c r="A60" s="106" t="s">
        <v>975</v>
      </c>
    </row>
    <row r="77" spans="1:3" s="4" customFormat="1" ht="14.25" customHeight="1" x14ac:dyDescent="0.2">
      <c r="A77" s="106"/>
      <c r="B77" s="79"/>
      <c r="C77" s="79"/>
    </row>
    <row r="78" spans="1:3" s="4" customFormat="1" ht="14.25" customHeight="1" x14ac:dyDescent="0.2">
      <c r="A78" s="106"/>
      <c r="B78" s="79"/>
      <c r="C78" s="79"/>
    </row>
    <row r="79" spans="1:3" s="4" customFormat="1" ht="14.25" customHeight="1" x14ac:dyDescent="0.2">
      <c r="A79" s="106"/>
      <c r="B79" s="79"/>
      <c r="C79" s="79"/>
    </row>
    <row r="80" spans="1:3" s="4" customFormat="1" ht="14.25" customHeight="1" x14ac:dyDescent="0.2">
      <c r="A80" s="106"/>
      <c r="B80" s="79"/>
      <c r="C80" s="79"/>
    </row>
    <row r="81" spans="1:3" s="4" customFormat="1" ht="14.25" customHeight="1" x14ac:dyDescent="0.2">
      <c r="A81" s="106"/>
      <c r="B81" s="79"/>
      <c r="C81" s="79"/>
    </row>
    <row r="82" spans="1:3" s="4" customFormat="1" ht="14.25" customHeight="1" x14ac:dyDescent="0.2">
      <c r="A82" s="106"/>
      <c r="B82" s="79"/>
      <c r="C82" s="79"/>
    </row>
    <row r="83" spans="1:3" s="4" customFormat="1" ht="14.25" customHeight="1" x14ac:dyDescent="0.2">
      <c r="A83" s="106"/>
      <c r="B83" s="79"/>
      <c r="C83" s="79"/>
    </row>
    <row r="84" spans="1:3" s="4" customFormat="1" ht="14.25" customHeight="1" x14ac:dyDescent="0.2">
      <c r="A84" s="106"/>
      <c r="B84" s="79"/>
      <c r="C84" s="79"/>
    </row>
    <row r="85" spans="1:3" s="4" customFormat="1" ht="14.25" customHeight="1" x14ac:dyDescent="0.2">
      <c r="A85" s="106"/>
      <c r="B85" s="79"/>
      <c r="C85" s="79"/>
    </row>
    <row r="86" spans="1:3" s="4" customFormat="1" ht="14.25" customHeight="1" x14ac:dyDescent="0.2">
      <c r="A86" s="106"/>
      <c r="B86" s="79"/>
      <c r="C86" s="79"/>
    </row>
    <row r="87" spans="1:3" s="4" customFormat="1" ht="14.25" customHeight="1" x14ac:dyDescent="0.2">
      <c r="A87" s="106"/>
      <c r="B87" s="79"/>
      <c r="C87" s="79"/>
    </row>
    <row r="88" spans="1:3" s="4" customFormat="1" ht="14.25" customHeight="1" x14ac:dyDescent="0.2">
      <c r="A88" s="106"/>
      <c r="B88" s="79"/>
      <c r="C88" s="79"/>
    </row>
    <row r="89" spans="1:3" s="4" customFormat="1" ht="14.25" customHeight="1" x14ac:dyDescent="0.2">
      <c r="A89" s="106"/>
      <c r="B89" s="79"/>
      <c r="C89" s="79"/>
    </row>
    <row r="90" spans="1:3" s="4" customFormat="1" ht="14.25" customHeight="1" x14ac:dyDescent="0.2">
      <c r="A90" s="106"/>
      <c r="B90" s="79"/>
      <c r="C90" s="79"/>
    </row>
    <row r="91" spans="1:3" s="4" customFormat="1" ht="14.25" customHeight="1" x14ac:dyDescent="0.2">
      <c r="A91" s="106"/>
      <c r="B91" s="79"/>
      <c r="C91" s="79"/>
    </row>
    <row r="92" spans="1:3" s="4" customFormat="1" ht="14.25" customHeight="1" x14ac:dyDescent="0.2">
      <c r="A92" s="106"/>
      <c r="B92" s="79"/>
      <c r="C92" s="79"/>
    </row>
    <row r="93" spans="1:3" s="4" customFormat="1" ht="14.25" customHeight="1" x14ac:dyDescent="0.2">
      <c r="A93" s="106"/>
      <c r="B93" s="79"/>
      <c r="C93" s="79"/>
    </row>
    <row r="94" spans="1:3" s="4" customFormat="1" ht="14.25" customHeight="1" x14ac:dyDescent="0.2">
      <c r="A94" s="106"/>
      <c r="B94" s="79"/>
      <c r="C94" s="79"/>
    </row>
    <row r="95" spans="1:3" s="4" customFormat="1" ht="14.25" customHeight="1" x14ac:dyDescent="0.2">
      <c r="A95" s="106"/>
      <c r="B95" s="79"/>
      <c r="C95" s="79"/>
    </row>
    <row r="96" spans="1:3" s="4" customFormat="1" ht="14.25" customHeight="1" x14ac:dyDescent="0.2">
      <c r="A96" s="106"/>
      <c r="B96" s="79"/>
      <c r="C96" s="79"/>
    </row>
    <row r="97" spans="1:3" s="4" customFormat="1" ht="14.25" customHeight="1" x14ac:dyDescent="0.2">
      <c r="A97" s="106"/>
      <c r="B97" s="79"/>
      <c r="C97" s="79"/>
    </row>
    <row r="98" spans="1:3" s="4" customFormat="1" ht="14.25" customHeight="1" x14ac:dyDescent="0.2">
      <c r="A98" s="106"/>
      <c r="B98" s="79"/>
      <c r="C98" s="79"/>
    </row>
    <row r="99" spans="1:3" s="4" customFormat="1" ht="14.25" customHeight="1" x14ac:dyDescent="0.2">
      <c r="A99" s="106"/>
      <c r="B99" s="79"/>
      <c r="C99" s="79"/>
    </row>
    <row r="101" spans="1:3" s="4" customFormat="1" ht="14.25" customHeight="1" x14ac:dyDescent="0.2">
      <c r="A101" s="106"/>
      <c r="B101" s="79"/>
      <c r="C101" s="79"/>
    </row>
    <row r="102" spans="1:3" s="4" customFormat="1" ht="14.25" customHeight="1" x14ac:dyDescent="0.2">
      <c r="A102" s="106"/>
      <c r="B102" s="79"/>
      <c r="C102" s="79"/>
    </row>
    <row r="103" spans="1:3" s="4" customFormat="1" ht="14.25" customHeight="1" x14ac:dyDescent="0.2">
      <c r="A103" s="106"/>
      <c r="B103" s="79"/>
      <c r="C103" s="79"/>
    </row>
    <row r="104" spans="1:3" s="4" customFormat="1" ht="14.25" customHeight="1" x14ac:dyDescent="0.2">
      <c r="A104" s="106"/>
      <c r="B104" s="79"/>
      <c r="C104" s="79"/>
    </row>
    <row r="105" spans="1:3" s="4" customFormat="1" ht="14.25" customHeight="1" x14ac:dyDescent="0.2">
      <c r="A105" s="106"/>
      <c r="B105" s="79"/>
      <c r="C105" s="79"/>
    </row>
    <row r="106" spans="1:3" s="4" customFormat="1" ht="14.25" customHeight="1" x14ac:dyDescent="0.2">
      <c r="A106" s="106"/>
      <c r="B106" s="79"/>
      <c r="C106" s="79"/>
    </row>
    <row r="107" spans="1:3" s="4" customFormat="1" ht="14.25" customHeight="1" x14ac:dyDescent="0.2">
      <c r="A107" s="106"/>
      <c r="B107" s="79"/>
      <c r="C107" s="79"/>
    </row>
    <row r="108" spans="1:3" s="4" customFormat="1" ht="14.25" customHeight="1" x14ac:dyDescent="0.2">
      <c r="A108" s="106"/>
      <c r="B108" s="79"/>
      <c r="C108" s="79"/>
    </row>
    <row r="109" spans="1:3" s="4" customFormat="1" ht="14.25" customHeight="1" x14ac:dyDescent="0.2">
      <c r="A109" s="106"/>
      <c r="B109" s="79"/>
      <c r="C109" s="79"/>
    </row>
    <row r="110" spans="1:3" s="4" customFormat="1" ht="14.25" customHeight="1" x14ac:dyDescent="0.2">
      <c r="A110" s="106"/>
      <c r="B110" s="79"/>
      <c r="C110" s="79"/>
    </row>
    <row r="111" spans="1:3" s="4" customFormat="1" ht="14.25" customHeight="1" x14ac:dyDescent="0.2">
      <c r="A111" s="106"/>
      <c r="B111" s="79"/>
      <c r="C111" s="79"/>
    </row>
    <row r="112" spans="1:3" s="4" customFormat="1" ht="14.25" customHeight="1" x14ac:dyDescent="0.2">
      <c r="A112" s="106"/>
      <c r="B112" s="79"/>
      <c r="C112" s="79"/>
    </row>
    <row r="114" spans="1:3" s="4" customFormat="1" ht="14.25" customHeight="1" x14ac:dyDescent="0.2">
      <c r="A114" s="106"/>
      <c r="B114" s="79"/>
      <c r="C114" s="79"/>
    </row>
    <row r="115" spans="1:3" s="4" customFormat="1" ht="14.25" customHeight="1" x14ac:dyDescent="0.2">
      <c r="A115" s="106"/>
      <c r="B115" s="79"/>
      <c r="C115" s="79"/>
    </row>
    <row r="116" spans="1:3" s="4" customFormat="1" ht="14.25" customHeight="1" x14ac:dyDescent="0.2">
      <c r="A116" s="106"/>
      <c r="B116" s="79"/>
      <c r="C116" s="79"/>
    </row>
    <row r="117" spans="1:3" s="4" customFormat="1" ht="14.25" customHeight="1" x14ac:dyDescent="0.2">
      <c r="A117" s="106"/>
      <c r="B117" s="79"/>
      <c r="C117" s="79"/>
    </row>
    <row r="118" spans="1:3" s="4" customFormat="1" ht="14.25" customHeight="1" x14ac:dyDescent="0.2">
      <c r="A118" s="106"/>
      <c r="B118" s="79"/>
      <c r="C118" s="79"/>
    </row>
    <row r="119" spans="1:3" s="4" customFormat="1" ht="14.25" customHeight="1" x14ac:dyDescent="0.2">
      <c r="A119" s="106"/>
      <c r="B119" s="79"/>
      <c r="C119" s="79"/>
    </row>
    <row r="121" spans="1:3" s="4" customFormat="1" ht="14.25" customHeight="1" x14ac:dyDescent="0.2">
      <c r="A121" s="106"/>
      <c r="B121" s="79"/>
      <c r="C121" s="79"/>
    </row>
    <row r="122" spans="1:3" s="4" customFormat="1" ht="14.25" customHeight="1" x14ac:dyDescent="0.2">
      <c r="A122" s="106"/>
      <c r="B122" s="79"/>
      <c r="C122" s="79"/>
    </row>
    <row r="123" spans="1:3" s="4" customFormat="1" ht="14.25" customHeight="1" x14ac:dyDescent="0.2">
      <c r="A123" s="106"/>
      <c r="B123" s="79"/>
      <c r="C123" s="79"/>
    </row>
    <row r="124" spans="1:3" s="4" customFormat="1" ht="14.25" customHeight="1" x14ac:dyDescent="0.2">
      <c r="A124" s="106"/>
      <c r="B124" s="79"/>
      <c r="C124" s="79"/>
    </row>
    <row r="125" spans="1:3" s="4" customFormat="1" ht="14.25" customHeight="1" x14ac:dyDescent="0.2">
      <c r="A125" s="106"/>
      <c r="B125" s="79"/>
      <c r="C125" s="79"/>
    </row>
    <row r="126" spans="1:3" s="4" customFormat="1" ht="14.25" customHeight="1" x14ac:dyDescent="0.2">
      <c r="A126" s="106"/>
      <c r="B126" s="79"/>
      <c r="C126" s="79"/>
    </row>
    <row r="127" spans="1:3" s="4" customFormat="1" ht="14.25" customHeight="1" x14ac:dyDescent="0.2">
      <c r="A127" s="106"/>
      <c r="B127" s="79"/>
      <c r="C127" s="79"/>
    </row>
    <row r="128" spans="1:3" s="4" customFormat="1" ht="14.25" customHeight="1" x14ac:dyDescent="0.2">
      <c r="A128" s="106"/>
      <c r="B128" s="79"/>
      <c r="C128" s="79"/>
    </row>
    <row r="129" spans="1:3" s="4" customFormat="1" ht="14.25" customHeight="1" x14ac:dyDescent="0.2">
      <c r="A129" s="106"/>
      <c r="B129" s="79"/>
      <c r="C129" s="79"/>
    </row>
    <row r="130" spans="1:3" s="4" customFormat="1" ht="14.25" customHeight="1" x14ac:dyDescent="0.2">
      <c r="A130" s="106"/>
      <c r="B130" s="79"/>
      <c r="C130" s="79"/>
    </row>
    <row r="131" spans="1:3" s="4" customFormat="1" ht="14.25" customHeight="1" x14ac:dyDescent="0.2">
      <c r="A131" s="106"/>
      <c r="B131" s="79"/>
      <c r="C131" s="79"/>
    </row>
    <row r="132" spans="1:3" s="4" customFormat="1" ht="14.25" customHeight="1" x14ac:dyDescent="0.2">
      <c r="A132" s="106"/>
      <c r="B132" s="79"/>
      <c r="C132" s="79"/>
    </row>
    <row r="134" spans="1:3" s="4" customFormat="1" ht="14.25" customHeight="1" x14ac:dyDescent="0.2">
      <c r="A134" s="106"/>
      <c r="B134" s="79"/>
      <c r="C134" s="79"/>
    </row>
    <row r="135" spans="1:3" s="4" customFormat="1" ht="14.25" customHeight="1" x14ac:dyDescent="0.2">
      <c r="A135" s="106"/>
      <c r="B135" s="79"/>
      <c r="C135" s="79"/>
    </row>
    <row r="136" spans="1:3" s="4" customFormat="1" ht="14.25" customHeight="1" x14ac:dyDescent="0.2">
      <c r="A136" s="106"/>
      <c r="B136" s="79"/>
      <c r="C136" s="79"/>
    </row>
    <row r="137" spans="1:3" s="4" customFormat="1" ht="14.25" customHeight="1" x14ac:dyDescent="0.2">
      <c r="A137" s="106"/>
      <c r="B137" s="79"/>
      <c r="C137" s="79"/>
    </row>
    <row r="138" spans="1:3" s="4" customFormat="1" ht="14.25" customHeight="1" x14ac:dyDescent="0.2">
      <c r="A138" s="106"/>
      <c r="B138" s="79"/>
      <c r="C138" s="79"/>
    </row>
    <row r="139" spans="1:3" s="4" customFormat="1" ht="14.25" customHeight="1" x14ac:dyDescent="0.2">
      <c r="A139" s="106"/>
      <c r="B139" s="79"/>
      <c r="C139" s="79"/>
    </row>
    <row r="140" spans="1:3" s="4" customFormat="1" ht="14.25" customHeight="1" x14ac:dyDescent="0.2">
      <c r="A140" s="106"/>
      <c r="B140" s="79"/>
      <c r="C140" s="79"/>
    </row>
    <row r="141" spans="1:3" s="4" customFormat="1" ht="14.25" customHeight="1" x14ac:dyDescent="0.2">
      <c r="A141" s="106"/>
      <c r="B141" s="79"/>
      <c r="C141" s="79"/>
    </row>
    <row r="142" spans="1:3" s="4" customFormat="1" ht="14.25" customHeight="1" x14ac:dyDescent="0.2">
      <c r="A142" s="106"/>
      <c r="B142" s="79"/>
      <c r="C142" s="79"/>
    </row>
    <row r="143" spans="1:3" s="4" customFormat="1" ht="14.25" customHeight="1" x14ac:dyDescent="0.2">
      <c r="A143" s="106"/>
      <c r="B143" s="79"/>
      <c r="C143" s="79"/>
    </row>
    <row r="144" spans="1:3" s="4" customFormat="1" ht="14.25" customHeight="1" x14ac:dyDescent="0.2">
      <c r="A144" s="106"/>
      <c r="B144" s="79"/>
      <c r="C144" s="79"/>
    </row>
    <row r="145" spans="1:3" s="4" customFormat="1" ht="14.25" customHeight="1" x14ac:dyDescent="0.2">
      <c r="A145" s="106"/>
      <c r="B145" s="79"/>
      <c r="C145" s="79"/>
    </row>
    <row r="146" spans="1:3" s="4" customFormat="1" ht="14.25" customHeight="1" x14ac:dyDescent="0.2">
      <c r="A146" s="106"/>
      <c r="B146" s="79"/>
      <c r="C146" s="79"/>
    </row>
    <row r="147" spans="1:3" s="4" customFormat="1" ht="14.25" customHeight="1" x14ac:dyDescent="0.2">
      <c r="A147" s="106"/>
      <c r="B147" s="79"/>
      <c r="C147" s="79"/>
    </row>
    <row r="148" spans="1:3" s="4" customFormat="1" ht="14.25" customHeight="1" x14ac:dyDescent="0.2">
      <c r="A148" s="106"/>
      <c r="B148" s="79"/>
      <c r="C148" s="79"/>
    </row>
    <row r="149" spans="1:3" s="4" customFormat="1" ht="14.25" customHeight="1" x14ac:dyDescent="0.2">
      <c r="A149" s="106"/>
      <c r="B149" s="79"/>
      <c r="C149" s="79"/>
    </row>
    <row r="151" spans="1:3" s="4" customFormat="1" ht="14.25" customHeight="1" x14ac:dyDescent="0.2">
      <c r="A151" s="106"/>
      <c r="B151" s="79"/>
      <c r="C151" s="79"/>
    </row>
    <row r="152" spans="1:3" s="4" customFormat="1" ht="14.25" customHeight="1" x14ac:dyDescent="0.2">
      <c r="A152" s="106"/>
      <c r="B152" s="79"/>
      <c r="C152" s="79"/>
    </row>
    <row r="153" spans="1:3" s="4" customFormat="1" ht="14.25" customHeight="1" x14ac:dyDescent="0.2">
      <c r="A153" s="106"/>
      <c r="B153" s="79"/>
      <c r="C153" s="79"/>
    </row>
    <row r="154" spans="1:3" s="4" customFormat="1" ht="14.25" customHeight="1" x14ac:dyDescent="0.2">
      <c r="A154" s="106"/>
      <c r="B154" s="79"/>
      <c r="C154" s="79"/>
    </row>
    <row r="155" spans="1:3" s="4" customFormat="1" ht="14.25" customHeight="1" x14ac:dyDescent="0.2">
      <c r="A155" s="106"/>
      <c r="B155" s="79"/>
      <c r="C155" s="79"/>
    </row>
    <row r="156" spans="1:3" s="4" customFormat="1" ht="14.25" customHeight="1" x14ac:dyDescent="0.2">
      <c r="A156" s="106"/>
      <c r="B156" s="79"/>
      <c r="C156" s="79"/>
    </row>
    <row r="157" spans="1:3" s="4" customFormat="1" ht="14.25" customHeight="1" x14ac:dyDescent="0.2">
      <c r="A157" s="106"/>
      <c r="B157" s="79"/>
      <c r="C157" s="79"/>
    </row>
    <row r="158" spans="1:3" s="4" customFormat="1" ht="14.25" customHeight="1" x14ac:dyDescent="0.2">
      <c r="A158" s="106"/>
      <c r="B158" s="79"/>
      <c r="C158" s="79"/>
    </row>
    <row r="159" spans="1:3" s="4" customFormat="1" ht="14.25" customHeight="1" x14ac:dyDescent="0.2">
      <c r="A159" s="106"/>
      <c r="B159" s="79"/>
      <c r="C159" s="79"/>
    </row>
    <row r="160" spans="1:3" s="4" customFormat="1" ht="14.25" customHeight="1" x14ac:dyDescent="0.2">
      <c r="A160" s="106"/>
      <c r="B160" s="79"/>
      <c r="C160" s="79"/>
    </row>
    <row r="161" spans="1:3" s="4" customFormat="1" ht="14.25" customHeight="1" x14ac:dyDescent="0.2">
      <c r="A161" s="106"/>
      <c r="B161" s="79"/>
      <c r="C161" s="79"/>
    </row>
    <row r="162" spans="1:3" s="4" customFormat="1" ht="14.25" customHeight="1" x14ac:dyDescent="0.2">
      <c r="A162" s="106"/>
      <c r="B162" s="79"/>
      <c r="C162" s="79"/>
    </row>
    <row r="163" spans="1:3" s="4" customFormat="1" ht="14.25" customHeight="1" x14ac:dyDescent="0.2">
      <c r="A163" s="106"/>
      <c r="B163" s="79"/>
      <c r="C163" s="79"/>
    </row>
    <row r="164" spans="1:3" s="4" customFormat="1" ht="14.25" customHeight="1" x14ac:dyDescent="0.2">
      <c r="A164" s="106"/>
      <c r="B164" s="79"/>
      <c r="C164" s="79"/>
    </row>
    <row r="165" spans="1:3" s="4" customFormat="1" ht="14.25" customHeight="1" x14ac:dyDescent="0.2">
      <c r="A165" s="106"/>
      <c r="B165" s="79"/>
      <c r="C165" s="79"/>
    </row>
    <row r="166" spans="1:3" s="4" customFormat="1" ht="14.25" customHeight="1" x14ac:dyDescent="0.2">
      <c r="A166" s="106"/>
      <c r="B166" s="79"/>
      <c r="C166" s="79"/>
    </row>
    <row r="167" spans="1:3" s="4" customFormat="1" ht="14.25" customHeight="1" x14ac:dyDescent="0.2">
      <c r="A167" s="106"/>
      <c r="B167" s="79"/>
      <c r="C167" s="79"/>
    </row>
    <row r="168" spans="1:3" s="4" customFormat="1" ht="14.25" customHeight="1" x14ac:dyDescent="0.2">
      <c r="A168" s="106"/>
      <c r="B168" s="79"/>
      <c r="C168" s="79"/>
    </row>
    <row r="169" spans="1:3" s="4" customFormat="1" ht="14.25" customHeight="1" x14ac:dyDescent="0.2">
      <c r="A169" s="106"/>
      <c r="B169" s="79"/>
      <c r="C169" s="79"/>
    </row>
    <row r="170" spans="1:3" s="4" customFormat="1" ht="14.25" customHeight="1" x14ac:dyDescent="0.2">
      <c r="A170" s="106"/>
      <c r="B170" s="79"/>
      <c r="C170" s="79"/>
    </row>
    <row r="171" spans="1:3" s="4" customFormat="1" ht="14.25" customHeight="1" x14ac:dyDescent="0.2">
      <c r="A171" s="106"/>
      <c r="B171" s="79"/>
      <c r="C171" s="79"/>
    </row>
    <row r="172" spans="1:3" s="4" customFormat="1" ht="14.25" customHeight="1" x14ac:dyDescent="0.2">
      <c r="A172" s="106"/>
      <c r="B172" s="79"/>
      <c r="C172" s="79"/>
    </row>
    <row r="173" spans="1:3" s="4" customFormat="1" ht="14.25" customHeight="1" x14ac:dyDescent="0.2">
      <c r="A173" s="106"/>
      <c r="B173" s="79"/>
      <c r="C173" s="79"/>
    </row>
    <row r="174" spans="1:3" s="4" customFormat="1" ht="14.25" customHeight="1" x14ac:dyDescent="0.2">
      <c r="A174" s="106"/>
      <c r="B174" s="79"/>
      <c r="C174" s="79"/>
    </row>
    <row r="175" spans="1:3" s="4" customFormat="1" ht="14.25" customHeight="1" x14ac:dyDescent="0.2">
      <c r="A175" s="106"/>
      <c r="B175" s="79"/>
      <c r="C175" s="79"/>
    </row>
    <row r="177" spans="1:3" s="4" customFormat="1" ht="14.25" customHeight="1" x14ac:dyDescent="0.2">
      <c r="A177" s="106"/>
      <c r="B177" s="79"/>
      <c r="C177" s="79"/>
    </row>
    <row r="179" spans="1:3" s="4" customFormat="1" ht="14.25" customHeight="1" x14ac:dyDescent="0.2">
      <c r="A179" s="106"/>
      <c r="B179" s="79"/>
      <c r="C179" s="79"/>
    </row>
    <row r="180" spans="1:3" s="4" customFormat="1" ht="14.25" customHeight="1" x14ac:dyDescent="0.2">
      <c r="A180" s="106"/>
      <c r="B180" s="79"/>
      <c r="C180" s="79"/>
    </row>
    <row r="181" spans="1:3" s="4" customFormat="1" ht="14.25" customHeight="1" x14ac:dyDescent="0.2">
      <c r="A181" s="106"/>
      <c r="B181" s="79"/>
      <c r="C181" s="79"/>
    </row>
    <row r="183" spans="1:3" s="4" customFormat="1" ht="14.25" customHeight="1" x14ac:dyDescent="0.2">
      <c r="A183" s="106"/>
      <c r="B183" s="79"/>
      <c r="C183" s="79"/>
    </row>
    <row r="184" spans="1:3" s="4" customFormat="1" ht="14.25" customHeight="1" x14ac:dyDescent="0.2">
      <c r="A184" s="106"/>
      <c r="B184" s="79"/>
      <c r="C184" s="79"/>
    </row>
    <row r="185" spans="1:3" s="4" customFormat="1" ht="14.25" customHeight="1" x14ac:dyDescent="0.2">
      <c r="A185" s="106"/>
      <c r="B185" s="79"/>
      <c r="C185" s="79"/>
    </row>
    <row r="186" spans="1:3" s="4" customFormat="1" ht="14.25" customHeight="1" x14ac:dyDescent="0.2">
      <c r="A186" s="106"/>
      <c r="B186" s="79"/>
      <c r="C186" s="79"/>
    </row>
    <row r="187" spans="1:3" s="4" customFormat="1" ht="14.25" customHeight="1" x14ac:dyDescent="0.2">
      <c r="A187" s="106"/>
      <c r="B187" s="79"/>
      <c r="C187" s="79"/>
    </row>
    <row r="189" spans="1:3" s="4" customFormat="1" ht="14.25" customHeight="1" x14ac:dyDescent="0.2">
      <c r="A189" s="106"/>
      <c r="B189" s="79"/>
      <c r="C189" s="79"/>
    </row>
    <row r="190" spans="1:3" s="4" customFormat="1" ht="14.25" customHeight="1" x14ac:dyDescent="0.2">
      <c r="A190" s="106"/>
      <c r="B190" s="79"/>
      <c r="C190" s="79"/>
    </row>
    <row r="191" spans="1:3" s="4" customFormat="1" ht="14.25" customHeight="1" x14ac:dyDescent="0.2">
      <c r="A191" s="106"/>
      <c r="B191" s="79"/>
      <c r="C191" s="79"/>
    </row>
    <row r="192" spans="1:3" s="4" customFormat="1" ht="14.25" customHeight="1" x14ac:dyDescent="0.2">
      <c r="A192" s="106"/>
      <c r="B192" s="79"/>
      <c r="C192" s="79"/>
    </row>
    <row r="193" spans="1:3" s="4" customFormat="1" ht="14.25" customHeight="1" x14ac:dyDescent="0.2">
      <c r="A193" s="106"/>
      <c r="B193" s="79"/>
      <c r="C193" s="79"/>
    </row>
    <row r="194" spans="1:3" s="4" customFormat="1" ht="14.25" customHeight="1" x14ac:dyDescent="0.2">
      <c r="A194" s="106"/>
      <c r="B194" s="79"/>
      <c r="C194" s="79"/>
    </row>
    <row r="196" spans="1:3" s="4" customFormat="1" ht="14.25" customHeight="1" x14ac:dyDescent="0.2">
      <c r="A196" s="106"/>
      <c r="B196" s="79"/>
      <c r="C196" s="79"/>
    </row>
    <row r="197" spans="1:3" s="4" customFormat="1" ht="14.25" customHeight="1" x14ac:dyDescent="0.2">
      <c r="A197" s="106"/>
      <c r="B197" s="79"/>
      <c r="C197" s="79"/>
    </row>
    <row r="199" spans="1:3" s="4" customFormat="1" ht="14.25" customHeight="1" x14ac:dyDescent="0.2">
      <c r="A199" s="106"/>
      <c r="B199" s="79"/>
      <c r="C199" s="79"/>
    </row>
    <row r="200" spans="1:3" s="4" customFormat="1" ht="14.25" customHeight="1" x14ac:dyDescent="0.2">
      <c r="A200" s="106"/>
      <c r="B200" s="79"/>
      <c r="C200" s="79"/>
    </row>
    <row r="202" spans="1:3" s="4" customFormat="1" ht="14.25" customHeight="1" x14ac:dyDescent="0.2">
      <c r="A202" s="106"/>
      <c r="B202" s="79"/>
      <c r="C202" s="79"/>
    </row>
    <row r="203" spans="1:3" s="4" customFormat="1" ht="14.25" customHeight="1" x14ac:dyDescent="0.2">
      <c r="A203" s="106"/>
      <c r="B203" s="79"/>
      <c r="C203" s="79"/>
    </row>
    <row r="205" spans="1:3" s="4" customFormat="1" ht="14.25" customHeight="1" x14ac:dyDescent="0.2">
      <c r="A205" s="106"/>
      <c r="B205" s="79"/>
      <c r="C205" s="79"/>
    </row>
    <row r="207" spans="1:3" s="4" customFormat="1" ht="14.25" customHeight="1" x14ac:dyDescent="0.2">
      <c r="A207" s="106"/>
      <c r="B207" s="79"/>
      <c r="C207" s="79"/>
    </row>
    <row r="208" spans="1:3" s="4" customFormat="1" ht="14.25" customHeight="1" x14ac:dyDescent="0.2">
      <c r="A208" s="106"/>
      <c r="B208" s="79"/>
      <c r="C208" s="79"/>
    </row>
    <row r="210" spans="1:3" s="4" customFormat="1" ht="14.25" customHeight="1" x14ac:dyDescent="0.2">
      <c r="A210" s="106"/>
      <c r="B210" s="79"/>
      <c r="C210" s="79"/>
    </row>
    <row r="211" spans="1:3" s="4" customFormat="1" ht="14.25" customHeight="1" x14ac:dyDescent="0.2">
      <c r="A211" s="106"/>
      <c r="B211" s="79"/>
      <c r="C211" s="79"/>
    </row>
    <row r="212" spans="1:3" s="4" customFormat="1" ht="14.25" customHeight="1" x14ac:dyDescent="0.2">
      <c r="A212" s="106"/>
      <c r="B212" s="79"/>
      <c r="C212" s="79"/>
    </row>
    <row r="213" spans="1:3" s="4" customFormat="1" ht="14.25" customHeight="1" x14ac:dyDescent="0.2">
      <c r="A213" s="106"/>
      <c r="B213" s="79"/>
      <c r="C213" s="79"/>
    </row>
    <row r="215" spans="1:3" s="4" customFormat="1" ht="14.25" customHeight="1" x14ac:dyDescent="0.2">
      <c r="A215" s="106"/>
      <c r="B215" s="79"/>
      <c r="C215" s="79"/>
    </row>
    <row r="216" spans="1:3" s="4" customFormat="1" ht="14.25" customHeight="1" x14ac:dyDescent="0.2">
      <c r="A216" s="106"/>
      <c r="B216" s="79"/>
      <c r="C216" s="79"/>
    </row>
    <row r="217" spans="1:3" s="4" customFormat="1" ht="14.25" customHeight="1" x14ac:dyDescent="0.2">
      <c r="A217" s="106"/>
      <c r="B217" s="79"/>
      <c r="C217" s="79"/>
    </row>
    <row r="218" spans="1:3" s="4" customFormat="1" ht="14.25" customHeight="1" x14ac:dyDescent="0.2">
      <c r="A218" s="106"/>
      <c r="B218" s="79"/>
      <c r="C218" s="79"/>
    </row>
    <row r="219" spans="1:3" s="4" customFormat="1" ht="14.25" customHeight="1" x14ac:dyDescent="0.2">
      <c r="A219" s="106"/>
      <c r="B219" s="79"/>
      <c r="C219" s="79"/>
    </row>
    <row r="220" spans="1:3" s="4" customFormat="1" ht="14.25" customHeight="1" x14ac:dyDescent="0.2">
      <c r="A220" s="106"/>
      <c r="B220" s="79"/>
      <c r="C220" s="79"/>
    </row>
    <row r="221" spans="1:3" s="4" customFormat="1" ht="14.25" customHeight="1" x14ac:dyDescent="0.2">
      <c r="A221" s="106"/>
      <c r="B221" s="79"/>
      <c r="C221" s="79"/>
    </row>
    <row r="222" spans="1:3" s="4" customFormat="1" ht="14.25" customHeight="1" x14ac:dyDescent="0.2">
      <c r="A222" s="106"/>
      <c r="B222" s="79"/>
      <c r="C222" s="79"/>
    </row>
    <row r="223" spans="1:3" s="4" customFormat="1" ht="14.25" customHeight="1" x14ac:dyDescent="0.2">
      <c r="A223" s="106"/>
      <c r="B223" s="79"/>
      <c r="C223" s="79"/>
    </row>
    <row r="225" spans="1:3" s="4" customFormat="1" ht="14.25" customHeight="1" x14ac:dyDescent="0.2">
      <c r="A225" s="106"/>
      <c r="B225" s="81"/>
      <c r="C225" s="81"/>
    </row>
    <row r="227" spans="1:3" s="4" customFormat="1" ht="14.25" customHeight="1" x14ac:dyDescent="0.2">
      <c r="A227" s="106"/>
      <c r="B227" s="78"/>
      <c r="C227" s="78"/>
    </row>
    <row r="229" spans="1:3" s="4" customFormat="1" ht="14.25" customHeight="1" x14ac:dyDescent="0.2">
      <c r="A229" s="106"/>
      <c r="B229" s="79"/>
      <c r="C229" s="79"/>
    </row>
    <row r="230" spans="1:3" s="4" customFormat="1" ht="14.25" customHeight="1" x14ac:dyDescent="0.2">
      <c r="A230" s="106"/>
      <c r="B230" s="79"/>
      <c r="C230" s="79"/>
    </row>
    <row r="231" spans="1:3" s="4" customFormat="1" ht="14.25" customHeight="1" x14ac:dyDescent="0.2">
      <c r="A231" s="106"/>
      <c r="B231" s="79"/>
      <c r="C231" s="79"/>
    </row>
    <row r="233" spans="1:3" s="4" customFormat="1" ht="14.25" customHeight="1" x14ac:dyDescent="0.2">
      <c r="A233" s="106"/>
      <c r="B233" s="79"/>
      <c r="C233" s="79"/>
    </row>
    <row r="234" spans="1:3" s="4" customFormat="1" ht="14.25" customHeight="1" x14ac:dyDescent="0.2">
      <c r="A234" s="106"/>
      <c r="B234" s="79"/>
      <c r="C234" s="79"/>
    </row>
    <row r="235" spans="1:3" s="4" customFormat="1" ht="14.25" customHeight="1" x14ac:dyDescent="0.2">
      <c r="A235" s="106"/>
      <c r="B235" s="79"/>
      <c r="C235" s="79"/>
    </row>
    <row r="236" spans="1:3" s="4" customFormat="1" ht="14.25" customHeight="1" x14ac:dyDescent="0.2">
      <c r="A236" s="106"/>
      <c r="B236" s="79"/>
      <c r="C236" s="79"/>
    </row>
    <row r="237" spans="1:3" s="4" customFormat="1" ht="14.25" customHeight="1" x14ac:dyDescent="0.2">
      <c r="A237" s="105"/>
      <c r="B237" s="79"/>
      <c r="C237" s="79"/>
    </row>
    <row r="238" spans="1:3" s="4" customFormat="1" ht="14.25" customHeight="1" x14ac:dyDescent="0.2">
      <c r="A238" s="106"/>
      <c r="B238" s="79"/>
      <c r="C238" s="79"/>
    </row>
    <row r="239" spans="1:3" s="4" customFormat="1" ht="14.25" customHeight="1" x14ac:dyDescent="0.2">
      <c r="A239" s="107" t="s">
        <v>913</v>
      </c>
      <c r="B239" s="79"/>
      <c r="C239" s="79"/>
    </row>
    <row r="240" spans="1:3" s="4" customFormat="1" ht="14.25" customHeight="1" x14ac:dyDescent="0.2">
      <c r="A240" s="106"/>
      <c r="B240" s="79"/>
      <c r="C240" s="79"/>
    </row>
    <row r="241" spans="1:3" s="4" customFormat="1" ht="14.25" customHeight="1" x14ac:dyDescent="0.2">
      <c r="A241" s="106"/>
      <c r="B241" s="79"/>
      <c r="C241" s="79"/>
    </row>
    <row r="242" spans="1:3" s="9" customFormat="1" ht="14.25" customHeight="1" x14ac:dyDescent="0.2">
      <c r="A242" s="106"/>
      <c r="B242" s="79"/>
      <c r="C242" s="79"/>
    </row>
  </sheetData>
  <sheetProtection algorithmName="SHA-512" hashValue="duuaNHnGkSmpxWJPEV0odZBzC9xAncDUjIUp7BNkyN/hlJa/jv4NwIkzCsOwSeYx2NzCTwD3pBpXR+A2e6fzRQ==" saltValue="QdfUT+O4l2Ui47OjYziqFA==" spinCount="100000" sheet="1" objects="1" scenarios="1"/>
  <mergeCells count="12">
    <mergeCell ref="F14:H14"/>
    <mergeCell ref="G30:I30"/>
    <mergeCell ref="G32:I32"/>
    <mergeCell ref="C40:K40"/>
    <mergeCell ref="C17:K17"/>
    <mergeCell ref="C18:K18"/>
    <mergeCell ref="C19:K19"/>
    <mergeCell ref="C20:K20"/>
    <mergeCell ref="C21:K21"/>
    <mergeCell ref="C22:K22"/>
    <mergeCell ref="C23:K23"/>
    <mergeCell ref="F35:H38"/>
  </mergeCells>
  <phoneticPr fontId="13" type="noConversion"/>
  <conditionalFormatting sqref="H27">
    <cfRule type="expression" dxfId="76" priority="6" stopIfTrue="1">
      <formula>$G$27=""</formula>
    </cfRule>
  </conditionalFormatting>
  <conditionalFormatting sqref="J30 J32">
    <cfRule type="expression" dxfId="75" priority="7" stopIfTrue="1">
      <formula>$G$34=0</formula>
    </cfRule>
  </conditionalFormatting>
  <conditionalFormatting sqref="F35:H38">
    <cfRule type="expression" dxfId="74" priority="8" stopIfTrue="1">
      <formula>$F$34=0</formula>
    </cfRule>
  </conditionalFormatting>
  <conditionalFormatting sqref="G27">
    <cfRule type="expression" dxfId="73" priority="9" stopIfTrue="1">
      <formula>$G$27&lt;&gt;""</formula>
    </cfRule>
  </conditionalFormatting>
  <conditionalFormatting sqref="G30:I30 G32:I32">
    <cfRule type="expression" dxfId="72" priority="10" stopIfTrue="1">
      <formula>$G$34=1</formula>
    </cfRule>
  </conditionalFormatting>
  <conditionalFormatting sqref="F26:F28">
    <cfRule type="expression" dxfId="71" priority="11" stopIfTrue="1">
      <formula>$G$27&lt;&gt;""</formula>
    </cfRule>
  </conditionalFormatting>
  <conditionalFormatting sqref="F30 F32">
    <cfRule type="expression" dxfId="70" priority="12" stopIfTrue="1">
      <formula>$G$34=1</formula>
    </cfRule>
  </conditionalFormatting>
  <dataValidations count="2">
    <dataValidation type="list" allowBlank="1" showInputMessage="1" showErrorMessage="1" sqref="G27">
      <formula1>year</formula1>
    </dataValidation>
    <dataValidation type="list" allowBlank="1" showInputMessage="1" showErrorMessage="1" sqref="G30:I30">
      <formula1>country</formula1>
    </dataValidation>
  </dataValidations>
  <hyperlinks>
    <hyperlink ref="A239" location="FORM!A19" tooltip="go top" display="▲ TOP"/>
    <hyperlink ref="F35:H38" location="DataEntry!A1" tooltip="Start" display="DataEntry!A1"/>
    <hyperlink ref="G41" r:id="rId1"/>
    <hyperlink ref="F41" r:id="rId2"/>
  </hyperlinks>
  <printOptions horizontalCentered="1"/>
  <pageMargins left="0.39370078740157483" right="0.39370078740157483" top="0.39370078740157483" bottom="0.47244094488188981" header="0" footer="0.31496062992125984"/>
  <pageSetup paperSize="8" scale="71" pageOrder="overThenDown" orientation="landscape" horizontalDpi="1200" verticalDpi="1200" r:id="rId3"/>
  <headerFooter alignWithMargins="0">
    <oddFooter>&amp;L&amp;D&amp;R&amp;P/&amp;N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59999389629810485"/>
  </sheetPr>
  <dimension ref="A1:BN94"/>
  <sheetViews>
    <sheetView showGridLines="0" showRowColHeaders="0" zoomScaleNormal="100" zoomScaleSheetLayoutView="100" workbookViewId="0"/>
  </sheetViews>
  <sheetFormatPr defaultRowHeight="12.75" x14ac:dyDescent="0.2"/>
  <cols>
    <col min="1" max="3" width="2.28515625" style="33" customWidth="1"/>
    <col min="4" max="8" width="9.140625" style="33"/>
    <col min="9" max="9" width="10" style="33" customWidth="1"/>
    <col min="10" max="10" width="5.7109375" style="33" customWidth="1"/>
    <col min="11" max="16384" width="9.140625" style="33"/>
  </cols>
  <sheetData>
    <row r="1" spans="1:66" s="2" customFormat="1" ht="14.25" customHeight="1" x14ac:dyDescent="0.2">
      <c r="A1" s="33"/>
      <c r="B1" s="33"/>
      <c r="C1" s="33"/>
      <c r="D1" s="33"/>
      <c r="E1" s="33"/>
      <c r="F1" s="33"/>
      <c r="G1" s="7"/>
      <c r="H1" s="3"/>
      <c r="I1" s="3"/>
      <c r="J1" s="3"/>
      <c r="K1" s="3"/>
      <c r="L1" s="3"/>
      <c r="M1" s="3"/>
      <c r="N1" s="3"/>
      <c r="O1" s="3"/>
      <c r="P1" s="3"/>
      <c r="Q1" s="3"/>
      <c r="R1" s="3"/>
      <c r="S1" s="3"/>
      <c r="T1" s="3"/>
      <c r="U1" s="6"/>
      <c r="V1" s="3"/>
      <c r="W1" s="3"/>
      <c r="X1" s="3"/>
      <c r="Y1" s="3"/>
      <c r="Z1" s="3"/>
      <c r="AA1" s="3"/>
      <c r="AB1" s="3"/>
      <c r="AC1" s="3"/>
      <c r="AD1" s="3"/>
      <c r="AE1" s="3"/>
      <c r="AF1" s="3"/>
      <c r="AG1" s="3"/>
      <c r="AH1" s="3"/>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row>
    <row r="2" spans="1:66" s="2" customFormat="1" ht="14.25" customHeight="1" x14ac:dyDescent="0.2">
      <c r="A2" s="33"/>
      <c r="B2" s="33"/>
      <c r="C2" s="33"/>
      <c r="D2" s="33"/>
      <c r="E2" s="33"/>
      <c r="F2" s="33"/>
      <c r="G2" s="3"/>
      <c r="H2" s="202" t="s">
        <v>1000</v>
      </c>
      <c r="I2" s="203"/>
      <c r="J2" s="204"/>
      <c r="K2" s="3"/>
      <c r="L2" s="3"/>
      <c r="M2" s="3"/>
      <c r="N2" s="3"/>
      <c r="O2" s="3"/>
      <c r="P2" s="3"/>
      <c r="Q2" s="3"/>
      <c r="R2" s="3"/>
      <c r="S2" s="3"/>
      <c r="T2" s="3"/>
      <c r="U2" s="6"/>
      <c r="V2" s="3"/>
      <c r="W2" s="3"/>
      <c r="X2" s="3"/>
      <c r="Y2" s="3"/>
      <c r="Z2" s="3"/>
      <c r="AA2" s="3"/>
      <c r="AB2" s="3"/>
      <c r="AC2" s="3"/>
      <c r="AD2" s="3"/>
      <c r="AE2" s="3"/>
      <c r="AF2" s="3"/>
      <c r="AG2" s="3"/>
      <c r="AH2" s="3"/>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row>
    <row r="3" spans="1:66" s="2" customFormat="1" x14ac:dyDescent="0.2">
      <c r="A3" s="33"/>
      <c r="B3" s="33"/>
      <c r="C3" s="33"/>
      <c r="D3" s="33"/>
      <c r="E3" s="33"/>
      <c r="F3" s="33"/>
      <c r="G3" s="3"/>
      <c r="H3" s="3"/>
      <c r="I3" s="3"/>
      <c r="J3" s="4"/>
      <c r="K3" s="3"/>
      <c r="L3" s="5"/>
      <c r="M3" s="3"/>
      <c r="N3" s="3"/>
      <c r="O3" s="3"/>
      <c r="P3" s="3"/>
      <c r="Q3" s="3"/>
      <c r="R3" s="3"/>
      <c r="S3" s="3"/>
      <c r="T3" s="3"/>
      <c r="U3" s="6"/>
      <c r="V3" s="3"/>
      <c r="W3" s="3"/>
      <c r="X3" s="3"/>
      <c r="Y3" s="3"/>
      <c r="Z3" s="3"/>
      <c r="AA3" s="3"/>
      <c r="AB3" s="3"/>
      <c r="AC3" s="3"/>
      <c r="AD3" s="3"/>
      <c r="AE3" s="3"/>
      <c r="AF3" s="3"/>
      <c r="AG3" s="3"/>
      <c r="AH3" s="3"/>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row>
    <row r="24" spans="4:11" x14ac:dyDescent="0.2">
      <c r="D24" s="34" t="s">
        <v>914</v>
      </c>
      <c r="E24" s="34"/>
    </row>
    <row r="26" spans="4:11" x14ac:dyDescent="0.2">
      <c r="D26" s="34" t="s">
        <v>915</v>
      </c>
      <c r="E26" s="34"/>
      <c r="J26" s="34" t="s">
        <v>1644</v>
      </c>
    </row>
    <row r="28" spans="4:11" x14ac:dyDescent="0.2">
      <c r="D28" s="33" t="s">
        <v>942</v>
      </c>
      <c r="J28" s="35">
        <v>1</v>
      </c>
      <c r="K28" s="36" t="s">
        <v>1614</v>
      </c>
    </row>
    <row r="29" spans="4:11" x14ac:dyDescent="0.2">
      <c r="J29" s="35">
        <v>2</v>
      </c>
      <c r="K29" s="36" t="s">
        <v>1615</v>
      </c>
    </row>
    <row r="30" spans="4:11" x14ac:dyDescent="0.2">
      <c r="D30" s="37" t="s">
        <v>916</v>
      </c>
      <c r="E30" s="37"/>
      <c r="J30" s="35">
        <v>3</v>
      </c>
      <c r="K30" s="36" t="s">
        <v>1616</v>
      </c>
    </row>
    <row r="31" spans="4:11" x14ac:dyDescent="0.2">
      <c r="D31" s="37" t="s">
        <v>1613</v>
      </c>
      <c r="E31" s="37"/>
      <c r="J31" s="35">
        <v>4</v>
      </c>
      <c r="K31" s="36" t="s">
        <v>1617</v>
      </c>
    </row>
    <row r="32" spans="4:11" x14ac:dyDescent="0.2">
      <c r="D32" s="37" t="s">
        <v>917</v>
      </c>
      <c r="E32" s="37"/>
      <c r="J32" s="35">
        <v>5</v>
      </c>
      <c r="K32" s="36" t="s">
        <v>1618</v>
      </c>
    </row>
    <row r="33" spans="4:11" x14ac:dyDescent="0.2">
      <c r="J33" s="35">
        <v>6</v>
      </c>
      <c r="K33" s="36" t="s">
        <v>1619</v>
      </c>
    </row>
    <row r="34" spans="4:11" x14ac:dyDescent="0.2">
      <c r="D34" s="33" t="s">
        <v>943</v>
      </c>
      <c r="J34" s="35">
        <v>7</v>
      </c>
      <c r="K34" s="36" t="s">
        <v>1620</v>
      </c>
    </row>
    <row r="35" spans="4:11" x14ac:dyDescent="0.2">
      <c r="J35" s="35">
        <v>8</v>
      </c>
      <c r="K35" s="36" t="s">
        <v>1621</v>
      </c>
    </row>
    <row r="36" spans="4:11" x14ac:dyDescent="0.2">
      <c r="D36" s="37" t="s">
        <v>918</v>
      </c>
      <c r="E36" s="37"/>
      <c r="J36" s="35">
        <v>9</v>
      </c>
      <c r="K36" s="36" t="s">
        <v>1622</v>
      </c>
    </row>
    <row r="37" spans="4:11" x14ac:dyDescent="0.2">
      <c r="D37" s="37" t="s">
        <v>919</v>
      </c>
      <c r="E37" s="37"/>
      <c r="J37" s="35">
        <v>10</v>
      </c>
      <c r="K37" s="36" t="s">
        <v>1623</v>
      </c>
    </row>
    <row r="38" spans="4:11" x14ac:dyDescent="0.2">
      <c r="D38" s="37"/>
      <c r="E38" s="37"/>
      <c r="J38" s="35">
        <v>11.1</v>
      </c>
      <c r="K38" s="36" t="s">
        <v>1624</v>
      </c>
    </row>
    <row r="39" spans="4:11" x14ac:dyDescent="0.2">
      <c r="D39" s="33" t="s">
        <v>944</v>
      </c>
      <c r="J39" s="35">
        <v>11.2</v>
      </c>
      <c r="K39" s="36" t="s">
        <v>1625</v>
      </c>
    </row>
    <row r="40" spans="4:11" x14ac:dyDescent="0.2">
      <c r="J40" s="35">
        <v>12</v>
      </c>
      <c r="K40" s="36" t="s">
        <v>1626</v>
      </c>
    </row>
    <row r="41" spans="4:11" x14ac:dyDescent="0.2">
      <c r="D41" s="37" t="s">
        <v>920</v>
      </c>
      <c r="E41" s="37"/>
      <c r="J41" s="35">
        <v>13</v>
      </c>
      <c r="K41" s="36" t="s">
        <v>1627</v>
      </c>
    </row>
    <row r="42" spans="4:11" x14ac:dyDescent="0.2">
      <c r="D42" s="37" t="s">
        <v>921</v>
      </c>
      <c r="E42" s="37"/>
      <c r="J42" s="35">
        <v>14</v>
      </c>
      <c r="K42" s="36" t="s">
        <v>1628</v>
      </c>
    </row>
    <row r="43" spans="4:11" x14ac:dyDescent="0.2">
      <c r="J43" s="35">
        <v>15</v>
      </c>
      <c r="K43" s="36" t="s">
        <v>1629</v>
      </c>
    </row>
    <row r="44" spans="4:11" x14ac:dyDescent="0.2">
      <c r="D44" s="33" t="s">
        <v>945</v>
      </c>
      <c r="J44" s="35">
        <v>16</v>
      </c>
      <c r="K44" s="36" t="s">
        <v>1630</v>
      </c>
    </row>
    <row r="45" spans="4:11" x14ac:dyDescent="0.2">
      <c r="J45" s="35">
        <v>17</v>
      </c>
      <c r="K45" s="36" t="s">
        <v>1631</v>
      </c>
    </row>
    <row r="46" spans="4:11" x14ac:dyDescent="0.2">
      <c r="D46" s="37" t="s">
        <v>922</v>
      </c>
      <c r="E46" s="37"/>
      <c r="J46" s="35">
        <v>18</v>
      </c>
      <c r="K46" s="36" t="s">
        <v>1632</v>
      </c>
    </row>
    <row r="47" spans="4:11" x14ac:dyDescent="0.2">
      <c r="D47" s="37" t="s">
        <v>923</v>
      </c>
      <c r="E47" s="37"/>
      <c r="J47" s="35">
        <v>19</v>
      </c>
      <c r="K47" s="36" t="s">
        <v>1633</v>
      </c>
    </row>
    <row r="48" spans="4:11" x14ac:dyDescent="0.2">
      <c r="D48" s="37" t="s">
        <v>924</v>
      </c>
      <c r="E48" s="37"/>
      <c r="J48" s="35">
        <v>20</v>
      </c>
      <c r="K48" s="36" t="s">
        <v>1634</v>
      </c>
    </row>
    <row r="49" spans="4:14" x14ac:dyDescent="0.2">
      <c r="J49" s="35">
        <v>21</v>
      </c>
      <c r="K49" s="36" t="s">
        <v>1635</v>
      </c>
    </row>
    <row r="50" spans="4:14" x14ac:dyDescent="0.2">
      <c r="D50" s="37"/>
      <c r="E50" s="37"/>
      <c r="J50" s="35">
        <v>22</v>
      </c>
      <c r="K50" s="36" t="s">
        <v>1636</v>
      </c>
    </row>
    <row r="51" spans="4:14" x14ac:dyDescent="0.2">
      <c r="D51" s="37"/>
      <c r="E51" s="37"/>
      <c r="J51" s="35">
        <v>23</v>
      </c>
      <c r="K51" s="36" t="s">
        <v>1637</v>
      </c>
    </row>
    <row r="52" spans="4:14" x14ac:dyDescent="0.2">
      <c r="D52" s="37"/>
      <c r="E52" s="37"/>
      <c r="J52" s="35">
        <v>24</v>
      </c>
      <c r="K52" s="36" t="s">
        <v>1638</v>
      </c>
    </row>
    <row r="53" spans="4:14" x14ac:dyDescent="0.2">
      <c r="D53" s="37"/>
      <c r="E53" s="37"/>
      <c r="J53" s="35">
        <v>25</v>
      </c>
      <c r="K53" s="36" t="s">
        <v>1639</v>
      </c>
    </row>
    <row r="54" spans="4:14" x14ac:dyDescent="0.2">
      <c r="D54" s="37"/>
      <c r="E54" s="37"/>
      <c r="J54" s="35">
        <v>26</v>
      </c>
      <c r="K54" s="36" t="s">
        <v>1640</v>
      </c>
    </row>
    <row r="55" spans="4:14" x14ac:dyDescent="0.2">
      <c r="D55" s="37"/>
      <c r="E55" s="37"/>
      <c r="J55" s="35">
        <v>27</v>
      </c>
      <c r="K55" s="36" t="s">
        <v>1641</v>
      </c>
    </row>
    <row r="56" spans="4:14" x14ac:dyDescent="0.2">
      <c r="D56" s="37"/>
      <c r="E56" s="37"/>
      <c r="J56" s="35">
        <v>28</v>
      </c>
      <c r="K56" s="36" t="s">
        <v>1642</v>
      </c>
    </row>
    <row r="57" spans="4:14" x14ac:dyDescent="0.2">
      <c r="D57" s="37"/>
      <c r="E57" s="37"/>
      <c r="J57" s="35">
        <v>29</v>
      </c>
      <c r="K57" s="36" t="s">
        <v>1643</v>
      </c>
    </row>
    <row r="58" spans="4:14" x14ac:dyDescent="0.2">
      <c r="D58" s="37"/>
      <c r="E58" s="37"/>
      <c r="J58" s="35">
        <v>30</v>
      </c>
      <c r="K58" s="36" t="s">
        <v>952</v>
      </c>
    </row>
    <row r="59" spans="4:14" x14ac:dyDescent="0.2">
      <c r="D59" s="37"/>
      <c r="E59" s="37"/>
    </row>
    <row r="60" spans="4:14" x14ac:dyDescent="0.2">
      <c r="D60" s="37"/>
      <c r="E60" s="37"/>
    </row>
    <row r="61" spans="4:14" ht="12.75" customHeight="1" x14ac:dyDescent="0.2">
      <c r="D61" s="201" t="s">
        <v>925</v>
      </c>
      <c r="E61" s="201"/>
      <c r="F61" s="201"/>
      <c r="G61" s="201"/>
      <c r="H61" s="201"/>
      <c r="I61" s="201"/>
      <c r="J61" s="201"/>
      <c r="K61" s="201"/>
      <c r="L61" s="201"/>
      <c r="M61" s="201"/>
      <c r="N61" s="201"/>
    </row>
    <row r="62" spans="4:14" x14ac:dyDescent="0.2">
      <c r="D62" s="201"/>
      <c r="E62" s="201"/>
      <c r="F62" s="201"/>
      <c r="G62" s="201"/>
      <c r="H62" s="201"/>
      <c r="I62" s="201"/>
      <c r="J62" s="201"/>
      <c r="K62" s="201"/>
      <c r="L62" s="201"/>
      <c r="M62" s="201"/>
      <c r="N62" s="201"/>
    </row>
    <row r="63" spans="4:14" x14ac:dyDescent="0.2">
      <c r="D63" s="201"/>
      <c r="E63" s="201"/>
      <c r="F63" s="201"/>
      <c r="G63" s="201"/>
      <c r="H63" s="201"/>
      <c r="I63" s="201"/>
      <c r="J63" s="201"/>
      <c r="K63" s="201"/>
      <c r="L63" s="201"/>
      <c r="M63" s="201"/>
      <c r="N63" s="201"/>
    </row>
    <row r="64" spans="4:14" ht="27" customHeight="1" x14ac:dyDescent="0.2">
      <c r="D64" s="38" t="s">
        <v>953</v>
      </c>
      <c r="E64" s="38"/>
    </row>
    <row r="65" spans="4:5" x14ac:dyDescent="0.2">
      <c r="D65" s="34" t="s">
        <v>926</v>
      </c>
      <c r="E65" s="34"/>
    </row>
    <row r="67" spans="4:5" x14ac:dyDescent="0.2">
      <c r="D67" s="34" t="s">
        <v>927</v>
      </c>
      <c r="E67" s="34"/>
    </row>
    <row r="69" spans="4:5" x14ac:dyDescent="0.2">
      <c r="D69" s="33" t="s">
        <v>928</v>
      </c>
    </row>
    <row r="70" spans="4:5" ht="6" customHeight="1" x14ac:dyDescent="0.2"/>
    <row r="71" spans="4:5" x14ac:dyDescent="0.2">
      <c r="D71" s="37" t="s">
        <v>929</v>
      </c>
      <c r="E71" s="37"/>
    </row>
    <row r="72" spans="4:5" x14ac:dyDescent="0.2">
      <c r="D72" s="37" t="s">
        <v>930</v>
      </c>
      <c r="E72" s="37"/>
    </row>
    <row r="73" spans="4:5" x14ac:dyDescent="0.2">
      <c r="D73" s="37" t="s">
        <v>931</v>
      </c>
      <c r="E73" s="37"/>
    </row>
    <row r="75" spans="4:5" x14ac:dyDescent="0.2">
      <c r="D75" s="33" t="s">
        <v>932</v>
      </c>
    </row>
    <row r="76" spans="4:5" ht="6" customHeight="1" x14ac:dyDescent="0.2"/>
    <row r="77" spans="4:5" x14ac:dyDescent="0.2">
      <c r="D77" s="37" t="s">
        <v>933</v>
      </c>
      <c r="E77" s="37"/>
    </row>
    <row r="78" spans="4:5" x14ac:dyDescent="0.2">
      <c r="D78" s="37" t="s">
        <v>934</v>
      </c>
      <c r="E78" s="37"/>
    </row>
    <row r="79" spans="4:5" x14ac:dyDescent="0.2">
      <c r="D79" s="37"/>
      <c r="E79" s="37"/>
    </row>
    <row r="80" spans="4:5" x14ac:dyDescent="0.2">
      <c r="D80" s="33" t="s">
        <v>935</v>
      </c>
    </row>
    <row r="81" spans="4:14" ht="6" customHeight="1" x14ac:dyDescent="0.2"/>
    <row r="82" spans="4:14" x14ac:dyDescent="0.2">
      <c r="D82" s="37" t="s">
        <v>936</v>
      </c>
      <c r="E82" s="37"/>
    </row>
    <row r="83" spans="4:14" x14ac:dyDescent="0.2">
      <c r="D83" s="37" t="s">
        <v>921</v>
      </c>
      <c r="E83" s="37"/>
    </row>
    <row r="85" spans="4:14" x14ac:dyDescent="0.2">
      <c r="D85" s="33" t="s">
        <v>938</v>
      </c>
    </row>
    <row r="86" spans="4:14" ht="6" customHeight="1" x14ac:dyDescent="0.2"/>
    <row r="87" spans="4:14" x14ac:dyDescent="0.2">
      <c r="D87" s="37" t="s">
        <v>939</v>
      </c>
      <c r="E87" s="37"/>
    </row>
    <row r="88" spans="4:14" x14ac:dyDescent="0.2">
      <c r="D88" s="37" t="s">
        <v>940</v>
      </c>
      <c r="E88" s="37"/>
    </row>
    <row r="89" spans="4:14" x14ac:dyDescent="0.2">
      <c r="D89" s="37" t="s">
        <v>941</v>
      </c>
      <c r="E89" s="37"/>
    </row>
    <row r="90" spans="4:14" x14ac:dyDescent="0.2">
      <c r="D90" s="37"/>
      <c r="E90" s="37"/>
    </row>
    <row r="91" spans="4:14" ht="12.75" customHeight="1" x14ac:dyDescent="0.2">
      <c r="D91" s="201" t="s">
        <v>937</v>
      </c>
      <c r="E91" s="201"/>
      <c r="F91" s="201"/>
      <c r="G91" s="201"/>
      <c r="H91" s="201"/>
      <c r="I91" s="201"/>
      <c r="J91" s="201"/>
      <c r="K91" s="201"/>
      <c r="L91" s="201"/>
      <c r="M91" s="201"/>
      <c r="N91" s="201"/>
    </row>
    <row r="92" spans="4:14" x14ac:dyDescent="0.2">
      <c r="D92" s="201"/>
      <c r="E92" s="201"/>
      <c r="F92" s="201"/>
      <c r="G92" s="201"/>
      <c r="H92" s="201"/>
      <c r="I92" s="201"/>
      <c r="J92" s="201"/>
      <c r="K92" s="201"/>
      <c r="L92" s="201"/>
      <c r="M92" s="201"/>
      <c r="N92" s="201"/>
    </row>
    <row r="93" spans="4:14" x14ac:dyDescent="0.2">
      <c r="D93" s="201"/>
      <c r="E93" s="201"/>
      <c r="F93" s="201"/>
      <c r="G93" s="201"/>
      <c r="H93" s="201"/>
      <c r="I93" s="201"/>
      <c r="J93" s="201"/>
      <c r="K93" s="201"/>
      <c r="L93" s="201"/>
      <c r="M93" s="201"/>
      <c r="N93" s="201"/>
    </row>
    <row r="94" spans="4:14" x14ac:dyDescent="0.2">
      <c r="D94" s="201"/>
      <c r="E94" s="201"/>
      <c r="F94" s="201"/>
      <c r="G94" s="201"/>
      <c r="H94" s="201"/>
      <c r="I94" s="201"/>
      <c r="J94" s="201"/>
      <c r="K94" s="201"/>
      <c r="L94" s="201"/>
      <c r="M94" s="201"/>
      <c r="N94" s="201"/>
    </row>
  </sheetData>
  <sheetProtection sheet="1" objects="1" scenarios="1"/>
  <mergeCells count="3">
    <mergeCell ref="D61:N63"/>
    <mergeCell ref="D91:N94"/>
    <mergeCell ref="H2:J2"/>
  </mergeCells>
  <phoneticPr fontId="13" type="noConversion"/>
  <hyperlinks>
    <hyperlink ref="H2" location="Matching!A1" display="view Matching table"/>
    <hyperlink ref="H2:J2" location="Matching!I4" tooltip="go to.." display="► go to Matching table ◄"/>
  </hyperlinks>
  <printOptions horizontalCentered="1"/>
  <pageMargins left="0.19685039370078741" right="0.19685039370078741" top="0.39370078740157483" bottom="0.39370078740157483" header="0.19685039370078741" footer="0.27559055118110237"/>
  <pageSetup paperSize="9" orientation="portrait" r:id="rId1"/>
  <headerFooter alignWithMargins="0"/>
  <rowBreaks count="2" manualBreakCount="2">
    <brk id="64" min="3" max="13" man="1"/>
    <brk id="94" min="3"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Q42"/>
  <sheetViews>
    <sheetView showGridLines="0" showRowColHeaders="0" zoomScaleNormal="100" zoomScaleSheetLayoutView="100" workbookViewId="0">
      <selection activeCell="I2" sqref="I2:K2"/>
    </sheetView>
  </sheetViews>
  <sheetFormatPr defaultRowHeight="12.75" x14ac:dyDescent="0.2"/>
  <cols>
    <col min="1" max="3" width="3.5703125" style="33" customWidth="1"/>
    <col min="4" max="4" width="3" style="39" bestFit="1" customWidth="1"/>
    <col min="5" max="5" width="4.42578125" style="39" bestFit="1" customWidth="1"/>
    <col min="6" max="6" width="36.140625" style="39" bestFit="1" customWidth="1"/>
    <col min="7" max="16" width="8.7109375" style="39" customWidth="1"/>
    <col min="17" max="17" width="4.42578125" style="39" bestFit="1" customWidth="1"/>
    <col min="18" max="16384" width="9.140625" style="39"/>
  </cols>
  <sheetData>
    <row r="1" spans="4:17" ht="15" customHeight="1" x14ac:dyDescent="0.2">
      <c r="D1" s="40"/>
      <c r="E1" s="40"/>
      <c r="F1" s="40"/>
    </row>
    <row r="2" spans="4:17" ht="15" customHeight="1" x14ac:dyDescent="0.2">
      <c r="D2" s="40"/>
      <c r="E2" s="40"/>
      <c r="F2" s="40"/>
      <c r="I2" s="202" t="s">
        <v>979</v>
      </c>
      <c r="J2" s="203"/>
      <c r="K2" s="204"/>
    </row>
    <row r="3" spans="4:17" ht="15" customHeight="1" x14ac:dyDescent="0.2">
      <c r="D3" s="40"/>
      <c r="E3" s="40"/>
      <c r="F3" s="40"/>
    </row>
    <row r="4" spans="4:17" ht="15" customHeight="1" x14ac:dyDescent="0.2">
      <c r="D4" s="40"/>
      <c r="E4" s="40"/>
      <c r="F4" s="40"/>
    </row>
    <row r="5" spans="4:17" ht="15" customHeight="1" x14ac:dyDescent="0.2">
      <c r="D5" s="40"/>
      <c r="E5" s="40"/>
      <c r="F5" s="40"/>
      <c r="G5" s="209" t="s">
        <v>976</v>
      </c>
      <c r="H5" s="210"/>
      <c r="I5" s="210"/>
      <c r="J5" s="210"/>
      <c r="K5" s="210"/>
      <c r="L5" s="210"/>
      <c r="M5" s="210"/>
      <c r="N5" s="210"/>
      <c r="O5" s="210"/>
      <c r="P5" s="211"/>
    </row>
    <row r="6" spans="4:17" ht="27.75" customHeight="1" x14ac:dyDescent="0.2">
      <c r="D6" s="40"/>
      <c r="E6" s="40"/>
      <c r="F6" s="40"/>
      <c r="G6" s="212" t="s">
        <v>995</v>
      </c>
      <c r="H6" s="212"/>
      <c r="I6" s="212"/>
      <c r="J6" s="212" t="s">
        <v>996</v>
      </c>
      <c r="K6" s="212"/>
      <c r="L6" s="213" t="s">
        <v>997</v>
      </c>
      <c r="M6" s="214"/>
      <c r="N6" s="212" t="s">
        <v>998</v>
      </c>
      <c r="O6" s="212"/>
      <c r="P6" s="212"/>
      <c r="Q6" s="40"/>
    </row>
    <row r="7" spans="4:17" x14ac:dyDescent="0.2">
      <c r="D7" s="40"/>
      <c r="E7" s="40"/>
      <c r="F7" s="40"/>
      <c r="G7" s="205" t="s">
        <v>990</v>
      </c>
      <c r="H7" s="205"/>
      <c r="I7" s="205"/>
      <c r="J7" s="205" t="s">
        <v>990</v>
      </c>
      <c r="K7" s="205"/>
      <c r="L7" s="205" t="s">
        <v>990</v>
      </c>
      <c r="M7" s="205"/>
      <c r="N7" s="205" t="s">
        <v>990</v>
      </c>
      <c r="O7" s="205"/>
      <c r="P7" s="205"/>
      <c r="Q7" s="40"/>
    </row>
    <row r="8" spans="4:17" ht="33" customHeight="1" x14ac:dyDescent="0.2">
      <c r="D8" s="40"/>
      <c r="E8" s="40"/>
      <c r="F8" s="40"/>
      <c r="G8" s="26" t="s">
        <v>980</v>
      </c>
      <c r="H8" s="27" t="s">
        <v>947</v>
      </c>
      <c r="I8" s="28" t="s">
        <v>948</v>
      </c>
      <c r="J8" s="26" t="s">
        <v>981</v>
      </c>
      <c r="K8" s="29" t="s">
        <v>982</v>
      </c>
      <c r="L8" s="26" t="s">
        <v>983</v>
      </c>
      <c r="M8" s="30" t="s">
        <v>949</v>
      </c>
      <c r="N8" s="31" t="s">
        <v>950</v>
      </c>
      <c r="O8" s="32" t="s">
        <v>951</v>
      </c>
      <c r="P8" s="30" t="s">
        <v>952</v>
      </c>
      <c r="Q8" s="40"/>
    </row>
    <row r="9" spans="4:17" x14ac:dyDescent="0.2">
      <c r="D9" s="40"/>
      <c r="E9" s="40"/>
      <c r="F9" s="41"/>
      <c r="G9" s="19" t="s">
        <v>991</v>
      </c>
      <c r="H9" s="20" t="s">
        <v>984</v>
      </c>
      <c r="I9" s="21" t="s">
        <v>985</v>
      </c>
      <c r="J9" s="19" t="s">
        <v>992</v>
      </c>
      <c r="K9" s="22" t="s">
        <v>986</v>
      </c>
      <c r="L9" s="19" t="s">
        <v>993</v>
      </c>
      <c r="M9" s="23" t="s">
        <v>987</v>
      </c>
      <c r="N9" s="24" t="s">
        <v>994</v>
      </c>
      <c r="O9" s="25" t="s">
        <v>988</v>
      </c>
      <c r="P9" s="23" t="s">
        <v>989</v>
      </c>
      <c r="Q9" s="40"/>
    </row>
    <row r="10" spans="4:17" ht="14.25" customHeight="1" x14ac:dyDescent="0.2">
      <c r="D10" s="206" t="s">
        <v>977</v>
      </c>
      <c r="E10" s="42">
        <v>1</v>
      </c>
      <c r="F10" s="43" t="s">
        <v>1614</v>
      </c>
      <c r="G10" s="44" t="s">
        <v>978</v>
      </c>
      <c r="H10" s="45"/>
      <c r="I10" s="46"/>
      <c r="J10" s="47"/>
      <c r="K10" s="48"/>
      <c r="L10" s="49"/>
      <c r="M10" s="50"/>
      <c r="N10" s="47"/>
      <c r="O10" s="51"/>
      <c r="P10" s="48"/>
      <c r="Q10" s="42">
        <f>E10</f>
        <v>1</v>
      </c>
    </row>
    <row r="11" spans="4:17" ht="14.25" customHeight="1" x14ac:dyDescent="0.2">
      <c r="D11" s="207"/>
      <c r="E11" s="52">
        <v>2</v>
      </c>
      <c r="F11" s="53" t="s">
        <v>1615</v>
      </c>
      <c r="G11" s="54" t="s">
        <v>978</v>
      </c>
      <c r="H11" s="55"/>
      <c r="I11" s="56"/>
      <c r="J11" s="57"/>
      <c r="K11" s="58"/>
      <c r="L11" s="59"/>
      <c r="M11" s="56"/>
      <c r="N11" s="57"/>
      <c r="O11" s="55"/>
      <c r="P11" s="58"/>
      <c r="Q11" s="42">
        <f t="shared" ref="Q11:Q40" si="0">E11</f>
        <v>2</v>
      </c>
    </row>
    <row r="12" spans="4:17" ht="14.25" customHeight="1" x14ac:dyDescent="0.2">
      <c r="D12" s="207"/>
      <c r="E12" s="52">
        <v>3</v>
      </c>
      <c r="F12" s="53" t="s">
        <v>1616</v>
      </c>
      <c r="G12" s="54" t="s">
        <v>978</v>
      </c>
      <c r="H12" s="55"/>
      <c r="I12" s="56"/>
      <c r="J12" s="57"/>
      <c r="K12" s="58"/>
      <c r="L12" s="59"/>
      <c r="M12" s="56"/>
      <c r="N12" s="57"/>
      <c r="O12" s="55"/>
      <c r="P12" s="58"/>
      <c r="Q12" s="42">
        <f t="shared" si="0"/>
        <v>3</v>
      </c>
    </row>
    <row r="13" spans="4:17" ht="14.25" customHeight="1" x14ac:dyDescent="0.2">
      <c r="D13" s="207"/>
      <c r="E13" s="52">
        <v>4</v>
      </c>
      <c r="F13" s="53" t="s">
        <v>1617</v>
      </c>
      <c r="G13" s="54" t="s">
        <v>978</v>
      </c>
      <c r="H13" s="55"/>
      <c r="I13" s="56"/>
      <c r="J13" s="57"/>
      <c r="K13" s="58"/>
      <c r="L13" s="59"/>
      <c r="M13" s="56"/>
      <c r="N13" s="57"/>
      <c r="O13" s="55"/>
      <c r="P13" s="58"/>
      <c r="Q13" s="42">
        <f t="shared" si="0"/>
        <v>4</v>
      </c>
    </row>
    <row r="14" spans="4:17" ht="14.25" customHeight="1" x14ac:dyDescent="0.2">
      <c r="D14" s="207"/>
      <c r="E14" s="52">
        <v>5</v>
      </c>
      <c r="F14" s="53" t="s">
        <v>1618</v>
      </c>
      <c r="G14" s="54" t="s">
        <v>978</v>
      </c>
      <c r="H14" s="55"/>
      <c r="I14" s="56"/>
      <c r="J14" s="57"/>
      <c r="K14" s="58"/>
      <c r="L14" s="59"/>
      <c r="M14" s="56"/>
      <c r="N14" s="57"/>
      <c r="O14" s="55"/>
      <c r="P14" s="58"/>
      <c r="Q14" s="42">
        <f t="shared" si="0"/>
        <v>5</v>
      </c>
    </row>
    <row r="15" spans="4:17" ht="14.25" customHeight="1" x14ac:dyDescent="0.2">
      <c r="D15" s="207"/>
      <c r="E15" s="52">
        <v>6</v>
      </c>
      <c r="F15" s="53" t="s">
        <v>1619</v>
      </c>
      <c r="G15" s="54" t="s">
        <v>978</v>
      </c>
      <c r="H15" s="55"/>
      <c r="I15" s="56"/>
      <c r="J15" s="57"/>
      <c r="K15" s="58"/>
      <c r="L15" s="59"/>
      <c r="M15" s="56"/>
      <c r="N15" s="57"/>
      <c r="O15" s="55"/>
      <c r="P15" s="58"/>
      <c r="Q15" s="42">
        <f t="shared" si="0"/>
        <v>6</v>
      </c>
    </row>
    <row r="16" spans="4:17" ht="14.25" customHeight="1" x14ac:dyDescent="0.2">
      <c r="D16" s="207"/>
      <c r="E16" s="52">
        <v>7</v>
      </c>
      <c r="F16" s="53" t="s">
        <v>1620</v>
      </c>
      <c r="G16" s="59"/>
      <c r="H16" s="60" t="s">
        <v>978</v>
      </c>
      <c r="I16" s="56"/>
      <c r="J16" s="57"/>
      <c r="K16" s="58"/>
      <c r="L16" s="59"/>
      <c r="M16" s="56"/>
      <c r="N16" s="57"/>
      <c r="O16" s="55"/>
      <c r="P16" s="58"/>
      <c r="Q16" s="42">
        <f t="shared" si="0"/>
        <v>7</v>
      </c>
    </row>
    <row r="17" spans="4:17" ht="14.25" customHeight="1" x14ac:dyDescent="0.2">
      <c r="D17" s="207"/>
      <c r="E17" s="52">
        <v>8</v>
      </c>
      <c r="F17" s="53" t="s">
        <v>1621</v>
      </c>
      <c r="G17" s="59"/>
      <c r="H17" s="55"/>
      <c r="I17" s="61" t="s">
        <v>978</v>
      </c>
      <c r="J17" s="57"/>
      <c r="K17" s="58"/>
      <c r="L17" s="59"/>
      <c r="M17" s="56"/>
      <c r="N17" s="57"/>
      <c r="O17" s="55"/>
      <c r="P17" s="58"/>
      <c r="Q17" s="42">
        <f t="shared" si="0"/>
        <v>8</v>
      </c>
    </row>
    <row r="18" spans="4:17" ht="14.25" customHeight="1" x14ac:dyDescent="0.2">
      <c r="D18" s="207"/>
      <c r="E18" s="52">
        <v>9</v>
      </c>
      <c r="F18" s="53" t="s">
        <v>1622</v>
      </c>
      <c r="G18" s="59"/>
      <c r="H18" s="55"/>
      <c r="I18" s="61" t="s">
        <v>978</v>
      </c>
      <c r="J18" s="57"/>
      <c r="K18" s="58"/>
      <c r="L18" s="59"/>
      <c r="M18" s="56"/>
      <c r="N18" s="57"/>
      <c r="O18" s="55"/>
      <c r="P18" s="58"/>
      <c r="Q18" s="42">
        <f t="shared" si="0"/>
        <v>9</v>
      </c>
    </row>
    <row r="19" spans="4:17" ht="14.25" customHeight="1" x14ac:dyDescent="0.2">
      <c r="D19" s="207"/>
      <c r="E19" s="52">
        <v>10</v>
      </c>
      <c r="F19" s="53" t="s">
        <v>1623</v>
      </c>
      <c r="G19" s="59"/>
      <c r="H19" s="55"/>
      <c r="I19" s="61" t="s">
        <v>978</v>
      </c>
      <c r="J19" s="57"/>
      <c r="K19" s="58"/>
      <c r="L19" s="59"/>
      <c r="M19" s="56"/>
      <c r="N19" s="57"/>
      <c r="O19" s="55"/>
      <c r="P19" s="58"/>
      <c r="Q19" s="42">
        <f t="shared" si="0"/>
        <v>10</v>
      </c>
    </row>
    <row r="20" spans="4:17" ht="14.25" customHeight="1" x14ac:dyDescent="0.2">
      <c r="D20" s="207"/>
      <c r="E20" s="52">
        <v>11.1</v>
      </c>
      <c r="F20" s="53" t="s">
        <v>1624</v>
      </c>
      <c r="G20" s="54" t="s">
        <v>978</v>
      </c>
      <c r="H20" s="55"/>
      <c r="I20" s="56"/>
      <c r="J20" s="57"/>
      <c r="K20" s="58"/>
      <c r="L20" s="59"/>
      <c r="M20" s="56"/>
      <c r="N20" s="57"/>
      <c r="O20" s="55"/>
      <c r="P20" s="58"/>
      <c r="Q20" s="42">
        <f t="shared" si="0"/>
        <v>11.1</v>
      </c>
    </row>
    <row r="21" spans="4:17" ht="14.25" customHeight="1" x14ac:dyDescent="0.2">
      <c r="D21" s="207"/>
      <c r="E21" s="52">
        <v>11.2</v>
      </c>
      <c r="F21" s="53" t="s">
        <v>1625</v>
      </c>
      <c r="G21" s="59"/>
      <c r="H21" s="55"/>
      <c r="I21" s="61" t="s">
        <v>978</v>
      </c>
      <c r="J21" s="57"/>
      <c r="K21" s="58"/>
      <c r="L21" s="59"/>
      <c r="M21" s="56"/>
      <c r="N21" s="57"/>
      <c r="O21" s="55"/>
      <c r="P21" s="58"/>
      <c r="Q21" s="42">
        <f t="shared" si="0"/>
        <v>11.2</v>
      </c>
    </row>
    <row r="22" spans="4:17" ht="14.25" customHeight="1" x14ac:dyDescent="0.2">
      <c r="D22" s="207"/>
      <c r="E22" s="52">
        <v>12</v>
      </c>
      <c r="F22" s="53" t="s">
        <v>1626</v>
      </c>
      <c r="G22" s="59"/>
      <c r="H22" s="55"/>
      <c r="I22" s="61" t="s">
        <v>978</v>
      </c>
      <c r="J22" s="57"/>
      <c r="K22" s="58"/>
      <c r="L22" s="59"/>
      <c r="M22" s="56"/>
      <c r="N22" s="57"/>
      <c r="O22" s="55"/>
      <c r="P22" s="58"/>
      <c r="Q22" s="42">
        <f t="shared" si="0"/>
        <v>12</v>
      </c>
    </row>
    <row r="23" spans="4:17" ht="14.25" customHeight="1" x14ac:dyDescent="0.2">
      <c r="D23" s="207"/>
      <c r="E23" s="52">
        <v>13</v>
      </c>
      <c r="F23" s="53" t="s">
        <v>1627</v>
      </c>
      <c r="G23" s="59"/>
      <c r="H23" s="55"/>
      <c r="I23" s="56"/>
      <c r="J23" s="57"/>
      <c r="K23" s="62" t="s">
        <v>978</v>
      </c>
      <c r="L23" s="59"/>
      <c r="M23" s="56"/>
      <c r="N23" s="57"/>
      <c r="O23" s="55"/>
      <c r="P23" s="58"/>
      <c r="Q23" s="42">
        <f t="shared" si="0"/>
        <v>13</v>
      </c>
    </row>
    <row r="24" spans="4:17" ht="14.25" customHeight="1" x14ac:dyDescent="0.2">
      <c r="D24" s="207"/>
      <c r="E24" s="52">
        <v>14</v>
      </c>
      <c r="F24" s="53" t="s">
        <v>1628</v>
      </c>
      <c r="G24" s="59"/>
      <c r="H24" s="55"/>
      <c r="I24" s="56"/>
      <c r="J24" s="57"/>
      <c r="K24" s="62" t="s">
        <v>978</v>
      </c>
      <c r="L24" s="59"/>
      <c r="M24" s="56"/>
      <c r="N24" s="57"/>
      <c r="O24" s="55"/>
      <c r="P24" s="58"/>
      <c r="Q24" s="42">
        <f t="shared" si="0"/>
        <v>14</v>
      </c>
    </row>
    <row r="25" spans="4:17" ht="14.25" customHeight="1" x14ac:dyDescent="0.2">
      <c r="D25" s="207"/>
      <c r="E25" s="52">
        <v>15</v>
      </c>
      <c r="F25" s="53" t="s">
        <v>1629</v>
      </c>
      <c r="G25" s="59"/>
      <c r="H25" s="55"/>
      <c r="I25" s="56"/>
      <c r="J25" s="57"/>
      <c r="K25" s="62" t="s">
        <v>978</v>
      </c>
      <c r="L25" s="59"/>
      <c r="M25" s="56"/>
      <c r="N25" s="57"/>
      <c r="O25" s="55"/>
      <c r="P25" s="58"/>
      <c r="Q25" s="42">
        <f t="shared" si="0"/>
        <v>15</v>
      </c>
    </row>
    <row r="26" spans="4:17" ht="14.25" customHeight="1" x14ac:dyDescent="0.2">
      <c r="D26" s="207"/>
      <c r="E26" s="52">
        <v>16</v>
      </c>
      <c r="F26" s="53" t="s">
        <v>1630</v>
      </c>
      <c r="G26" s="59"/>
      <c r="H26" s="55"/>
      <c r="I26" s="56"/>
      <c r="J26" s="57"/>
      <c r="K26" s="62" t="s">
        <v>978</v>
      </c>
      <c r="L26" s="59"/>
      <c r="M26" s="56"/>
      <c r="N26" s="57"/>
      <c r="O26" s="55"/>
      <c r="P26" s="58"/>
      <c r="Q26" s="42">
        <f t="shared" si="0"/>
        <v>16</v>
      </c>
    </row>
    <row r="27" spans="4:17" ht="14.25" customHeight="1" x14ac:dyDescent="0.2">
      <c r="D27" s="207"/>
      <c r="E27" s="52">
        <v>17</v>
      </c>
      <c r="F27" s="53" t="s">
        <v>1631</v>
      </c>
      <c r="G27" s="59"/>
      <c r="H27" s="55"/>
      <c r="I27" s="56"/>
      <c r="J27" s="63" t="s">
        <v>978</v>
      </c>
      <c r="K27" s="58"/>
      <c r="L27" s="59"/>
      <c r="M27" s="56"/>
      <c r="N27" s="57"/>
      <c r="O27" s="55"/>
      <c r="P27" s="58"/>
      <c r="Q27" s="42">
        <f t="shared" si="0"/>
        <v>17</v>
      </c>
    </row>
    <row r="28" spans="4:17" ht="14.25" customHeight="1" x14ac:dyDescent="0.2">
      <c r="D28" s="207"/>
      <c r="E28" s="52">
        <v>18</v>
      </c>
      <c r="F28" s="53" t="s">
        <v>1632</v>
      </c>
      <c r="G28" s="59"/>
      <c r="H28" s="55"/>
      <c r="I28" s="56"/>
      <c r="J28" s="63" t="s">
        <v>978</v>
      </c>
      <c r="K28" s="62" t="s">
        <v>978</v>
      </c>
      <c r="L28" s="59"/>
      <c r="M28" s="56"/>
      <c r="N28" s="57"/>
      <c r="O28" s="55"/>
      <c r="P28" s="58"/>
      <c r="Q28" s="42">
        <f t="shared" si="0"/>
        <v>18</v>
      </c>
    </row>
    <row r="29" spans="4:17" ht="14.25" customHeight="1" x14ac:dyDescent="0.2">
      <c r="D29" s="207"/>
      <c r="E29" s="52">
        <v>19</v>
      </c>
      <c r="F29" s="53" t="s">
        <v>1633</v>
      </c>
      <c r="G29" s="59"/>
      <c r="H29" s="55"/>
      <c r="I29" s="56"/>
      <c r="J29" s="57"/>
      <c r="K29" s="62" t="s">
        <v>978</v>
      </c>
      <c r="L29" s="59"/>
      <c r="M29" s="56"/>
      <c r="N29" s="57"/>
      <c r="O29" s="55"/>
      <c r="P29" s="58"/>
      <c r="Q29" s="42">
        <f t="shared" si="0"/>
        <v>19</v>
      </c>
    </row>
    <row r="30" spans="4:17" ht="14.25" customHeight="1" x14ac:dyDescent="0.2">
      <c r="D30" s="207"/>
      <c r="E30" s="52">
        <v>20</v>
      </c>
      <c r="F30" s="53" t="s">
        <v>1634</v>
      </c>
      <c r="G30" s="59"/>
      <c r="H30" s="55"/>
      <c r="I30" s="56"/>
      <c r="J30" s="57"/>
      <c r="K30" s="62" t="s">
        <v>978</v>
      </c>
      <c r="L30" s="59"/>
      <c r="M30" s="56"/>
      <c r="N30" s="57"/>
      <c r="O30" s="55"/>
      <c r="P30" s="58"/>
      <c r="Q30" s="42">
        <f t="shared" si="0"/>
        <v>20</v>
      </c>
    </row>
    <row r="31" spans="4:17" ht="14.25" customHeight="1" x14ac:dyDescent="0.2">
      <c r="D31" s="207"/>
      <c r="E31" s="52">
        <v>21</v>
      </c>
      <c r="F31" s="53" t="s">
        <v>1635</v>
      </c>
      <c r="G31" s="59"/>
      <c r="H31" s="55"/>
      <c r="I31" s="56"/>
      <c r="J31" s="57"/>
      <c r="K31" s="62" t="s">
        <v>978</v>
      </c>
      <c r="L31" s="59"/>
      <c r="M31" s="56"/>
      <c r="N31" s="57"/>
      <c r="O31" s="55"/>
      <c r="P31" s="58"/>
      <c r="Q31" s="42">
        <f t="shared" si="0"/>
        <v>21</v>
      </c>
    </row>
    <row r="32" spans="4:17" ht="14.25" customHeight="1" x14ac:dyDescent="0.2">
      <c r="D32" s="207"/>
      <c r="E32" s="52">
        <v>22</v>
      </c>
      <c r="F32" s="53" t="s">
        <v>1636</v>
      </c>
      <c r="G32" s="59"/>
      <c r="H32" s="55"/>
      <c r="I32" s="56"/>
      <c r="J32" s="57"/>
      <c r="K32" s="58"/>
      <c r="L32" s="64" t="s">
        <v>978</v>
      </c>
      <c r="M32" s="56"/>
      <c r="N32" s="57"/>
      <c r="O32" s="55"/>
      <c r="P32" s="58"/>
      <c r="Q32" s="42">
        <f t="shared" si="0"/>
        <v>22</v>
      </c>
    </row>
    <row r="33" spans="4:17" ht="14.25" customHeight="1" x14ac:dyDescent="0.2">
      <c r="D33" s="207"/>
      <c r="E33" s="52">
        <v>23</v>
      </c>
      <c r="F33" s="53" t="s">
        <v>1637</v>
      </c>
      <c r="G33" s="59"/>
      <c r="H33" s="55"/>
      <c r="I33" s="56"/>
      <c r="J33" s="57"/>
      <c r="K33" s="58"/>
      <c r="L33" s="64" t="s">
        <v>978</v>
      </c>
      <c r="M33" s="56"/>
      <c r="N33" s="57"/>
      <c r="O33" s="55"/>
      <c r="P33" s="58"/>
      <c r="Q33" s="42">
        <f t="shared" si="0"/>
        <v>23</v>
      </c>
    </row>
    <row r="34" spans="4:17" ht="14.25" customHeight="1" x14ac:dyDescent="0.2">
      <c r="D34" s="207"/>
      <c r="E34" s="52">
        <v>24</v>
      </c>
      <c r="F34" s="53" t="s">
        <v>1638</v>
      </c>
      <c r="G34" s="59"/>
      <c r="H34" s="55"/>
      <c r="I34" s="56"/>
      <c r="J34" s="57"/>
      <c r="K34" s="58"/>
      <c r="L34" s="59"/>
      <c r="M34" s="65" t="s">
        <v>978</v>
      </c>
      <c r="N34" s="57"/>
      <c r="O34" s="55"/>
      <c r="P34" s="58"/>
      <c r="Q34" s="42">
        <f t="shared" si="0"/>
        <v>24</v>
      </c>
    </row>
    <row r="35" spans="4:17" ht="14.25" customHeight="1" x14ac:dyDescent="0.2">
      <c r="D35" s="207"/>
      <c r="E35" s="52">
        <v>25</v>
      </c>
      <c r="F35" s="53" t="s">
        <v>1639</v>
      </c>
      <c r="G35" s="59"/>
      <c r="H35" s="55"/>
      <c r="I35" s="56"/>
      <c r="J35" s="57"/>
      <c r="K35" s="58"/>
      <c r="L35" s="59"/>
      <c r="M35" s="65" t="s">
        <v>978</v>
      </c>
      <c r="N35" s="57"/>
      <c r="O35" s="55"/>
      <c r="P35" s="58"/>
      <c r="Q35" s="42">
        <f t="shared" si="0"/>
        <v>25</v>
      </c>
    </row>
    <row r="36" spans="4:17" ht="14.25" customHeight="1" x14ac:dyDescent="0.2">
      <c r="D36" s="207"/>
      <c r="E36" s="52">
        <v>26</v>
      </c>
      <c r="F36" s="53" t="s">
        <v>1640</v>
      </c>
      <c r="G36" s="59"/>
      <c r="H36" s="55"/>
      <c r="I36" s="56"/>
      <c r="J36" s="57"/>
      <c r="K36" s="58"/>
      <c r="L36" s="59"/>
      <c r="M36" s="65" t="s">
        <v>978</v>
      </c>
      <c r="N36" s="57"/>
      <c r="O36" s="55"/>
      <c r="P36" s="58"/>
      <c r="Q36" s="42">
        <f t="shared" si="0"/>
        <v>26</v>
      </c>
    </row>
    <row r="37" spans="4:17" ht="14.25" customHeight="1" x14ac:dyDescent="0.2">
      <c r="D37" s="207"/>
      <c r="E37" s="52">
        <v>27</v>
      </c>
      <c r="F37" s="53" t="s">
        <v>1641</v>
      </c>
      <c r="G37" s="59"/>
      <c r="H37" s="55"/>
      <c r="I37" s="56"/>
      <c r="J37" s="57"/>
      <c r="K37" s="58"/>
      <c r="L37" s="59"/>
      <c r="M37" s="65" t="s">
        <v>978</v>
      </c>
      <c r="N37" s="57"/>
      <c r="O37" s="55"/>
      <c r="P37" s="58"/>
      <c r="Q37" s="42">
        <f t="shared" si="0"/>
        <v>27</v>
      </c>
    </row>
    <row r="38" spans="4:17" ht="14.25" customHeight="1" x14ac:dyDescent="0.2">
      <c r="D38" s="207"/>
      <c r="E38" s="52">
        <v>28</v>
      </c>
      <c r="F38" s="53" t="s">
        <v>1642</v>
      </c>
      <c r="G38" s="59"/>
      <c r="H38" s="55"/>
      <c r="I38" s="56"/>
      <c r="J38" s="57"/>
      <c r="K38" s="58"/>
      <c r="L38" s="59"/>
      <c r="M38" s="56"/>
      <c r="N38" s="66" t="s">
        <v>978</v>
      </c>
      <c r="O38" s="55"/>
      <c r="P38" s="58"/>
      <c r="Q38" s="42">
        <f t="shared" si="0"/>
        <v>28</v>
      </c>
    </row>
    <row r="39" spans="4:17" ht="14.25" customHeight="1" x14ac:dyDescent="0.2">
      <c r="D39" s="207"/>
      <c r="E39" s="52">
        <v>29</v>
      </c>
      <c r="F39" s="53" t="s">
        <v>1643</v>
      </c>
      <c r="G39" s="59"/>
      <c r="H39" s="55"/>
      <c r="I39" s="56"/>
      <c r="J39" s="57"/>
      <c r="K39" s="58"/>
      <c r="L39" s="59"/>
      <c r="M39" s="56"/>
      <c r="N39" s="57"/>
      <c r="O39" s="67" t="s">
        <v>978</v>
      </c>
      <c r="P39" s="58"/>
      <c r="Q39" s="42">
        <f t="shared" si="0"/>
        <v>29</v>
      </c>
    </row>
    <row r="40" spans="4:17" ht="14.25" customHeight="1" x14ac:dyDescent="0.2">
      <c r="D40" s="208"/>
      <c r="E40" s="68">
        <v>30</v>
      </c>
      <c r="F40" s="69" t="s">
        <v>952</v>
      </c>
      <c r="G40" s="70"/>
      <c r="H40" s="71"/>
      <c r="I40" s="72"/>
      <c r="J40" s="73"/>
      <c r="K40" s="74"/>
      <c r="L40" s="70"/>
      <c r="M40" s="72"/>
      <c r="N40" s="73"/>
      <c r="O40" s="71"/>
      <c r="P40" s="75" t="s">
        <v>978</v>
      </c>
      <c r="Q40" s="76">
        <f t="shared" si="0"/>
        <v>30</v>
      </c>
    </row>
    <row r="42" spans="4:17" ht="12.75" customHeight="1" x14ac:dyDescent="0.2"/>
  </sheetData>
  <sheetProtection sheet="1" objects="1" scenarios="1"/>
  <mergeCells count="11">
    <mergeCell ref="D10:D40"/>
    <mergeCell ref="G5:P5"/>
    <mergeCell ref="G6:I6"/>
    <mergeCell ref="J6:K6"/>
    <mergeCell ref="L6:M6"/>
    <mergeCell ref="N6:P6"/>
    <mergeCell ref="I2:K2"/>
    <mergeCell ref="G7:I7"/>
    <mergeCell ref="J7:K7"/>
    <mergeCell ref="L7:M7"/>
    <mergeCell ref="N7:P7"/>
  </mergeCells>
  <phoneticPr fontId="13" type="noConversion"/>
  <hyperlinks>
    <hyperlink ref="I2" location="Matching!A1" display="view Matching table"/>
    <hyperlink ref="I2:K2" location="Map!A1" tooltip="go to.." display="► back to Map section ◄"/>
  </hyperlinks>
  <printOptions horizontalCentered="1" verticalCentered="1"/>
  <pageMargins left="0.19685039370078741" right="0.19685039370078741" top="0.19685039370078741" bottom="0.19685039370078741"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A1:IR329"/>
  <sheetViews>
    <sheetView showGridLines="0" showRowColHeaders="0" zoomScaleNormal="100" zoomScaleSheetLayoutView="100" workbookViewId="0">
      <pane xSplit="3" ySplit="11" topLeftCell="D12" activePane="bottomRight" state="frozen"/>
      <selection pane="topRight" activeCell="D1" sqref="D1"/>
      <selection pane="bottomLeft" activeCell="A14" sqref="A14"/>
      <selection pane="bottomRight" activeCell="A12" sqref="A12"/>
    </sheetView>
  </sheetViews>
  <sheetFormatPr defaultRowHeight="18" customHeight="1" x14ac:dyDescent="0.2"/>
  <cols>
    <col min="1" max="2" width="9.5703125" style="82" customWidth="1"/>
    <col min="3" max="3" width="28.42578125" style="3" bestFit="1" customWidth="1"/>
    <col min="4" max="4" width="26.5703125" style="154" bestFit="1" customWidth="1"/>
    <col min="5" max="5" width="30.42578125" style="154" bestFit="1" customWidth="1"/>
    <col min="6" max="6" width="28.28515625" style="154" customWidth="1"/>
    <col min="7" max="7" width="11.7109375" style="2" customWidth="1"/>
    <col min="8" max="8" width="14.42578125" style="82" customWidth="1"/>
    <col min="9" max="9" width="3.140625" style="5" customWidth="1"/>
    <col min="10" max="10" width="14.42578125" style="85" customWidth="1"/>
    <col min="11" max="18" width="10" style="82" customWidth="1"/>
    <col min="19" max="19" width="3.140625" style="92" customWidth="1"/>
    <col min="20" max="20" width="14.42578125" style="85" customWidth="1"/>
    <col min="21" max="21" width="10" style="82" customWidth="1"/>
    <col min="22" max="22" width="3.140625" style="82" customWidth="1"/>
    <col min="23" max="23" width="14.42578125" style="85" customWidth="1"/>
    <col min="24" max="28" width="10" style="82" customWidth="1"/>
    <col min="29" max="29" width="3.140625" style="82" customWidth="1"/>
    <col min="30" max="30" width="14.42578125" style="93" customWidth="1"/>
    <col min="31" max="32" width="10" style="2" customWidth="1"/>
    <col min="33" max="33" width="3.140625" style="2" customWidth="1"/>
    <col min="34" max="34" width="14.42578125" style="93" customWidth="1"/>
    <col min="35" max="42" width="10" style="2" customWidth="1"/>
    <col min="43" max="43" width="3.140625" style="2" customWidth="1"/>
    <col min="44" max="44" width="14.42578125" style="93" customWidth="1"/>
    <col min="45" max="46" width="10" style="2" customWidth="1"/>
    <col min="47" max="47" width="3.140625" style="2" customWidth="1"/>
    <col min="48" max="48" width="14.42578125" style="93" customWidth="1"/>
    <col min="49" max="52" width="10" style="2" customWidth="1"/>
    <col min="53" max="53" width="3.140625" style="2" customWidth="1"/>
    <col min="54" max="54" width="14.42578125" style="93" customWidth="1"/>
    <col min="55" max="55" width="10" style="2" customWidth="1"/>
    <col min="56" max="56" width="3.140625" style="2" customWidth="1"/>
    <col min="57" max="57" width="14.42578125" style="93" customWidth="1"/>
    <col min="58" max="58" width="14.42578125" style="2" customWidth="1"/>
    <col min="59" max="59" width="3.140625" style="2" customWidth="1"/>
    <col min="60" max="60" width="14.42578125" style="93" customWidth="1"/>
    <col min="61" max="61" width="14.42578125" style="2" customWidth="1"/>
    <col min="62" max="62" width="9.140625" style="2"/>
    <col min="63" max="63" width="29" style="2" bestFit="1" customWidth="1"/>
    <col min="64" max="16384" width="9.140625" style="2"/>
  </cols>
  <sheetData>
    <row r="1" spans="1:252" ht="18" customHeight="1" x14ac:dyDescent="0.2">
      <c r="E1" s="239" t="s">
        <v>999</v>
      </c>
      <c r="F1" s="240"/>
      <c r="G1" s="240"/>
      <c r="H1" s="241"/>
    </row>
    <row r="2" spans="1:252" ht="18" customHeight="1" x14ac:dyDescent="0.2">
      <c r="B2" s="108" t="s">
        <v>1084</v>
      </c>
      <c r="C2" s="174" t="str">
        <f>IF(Start!G27=0,"---- NO INFO ----",Start!G27)</f>
        <v>---- NO INFO ----</v>
      </c>
      <c r="E2" s="242"/>
      <c r="F2" s="243"/>
      <c r="G2" s="243"/>
      <c r="H2" s="244"/>
    </row>
    <row r="3" spans="1:252" ht="18" customHeight="1" x14ac:dyDescent="0.2">
      <c r="B3" s="109"/>
      <c r="E3" s="155" t="s">
        <v>954</v>
      </c>
      <c r="F3" s="156"/>
      <c r="G3" s="4"/>
      <c r="X3" s="94"/>
    </row>
    <row r="4" spans="1:252" ht="18" customHeight="1" x14ac:dyDescent="0.2">
      <c r="B4" s="108" t="s">
        <v>1085</v>
      </c>
      <c r="C4" s="174" t="str">
        <f>IF(Start!G30=0,IF(Start!G32=0,"---- NO INFO ----",Start!G32),Start!G30)</f>
        <v>---- NO INFO ----</v>
      </c>
      <c r="E4" s="245" t="s">
        <v>1610</v>
      </c>
      <c r="F4" s="246"/>
      <c r="G4" s="246"/>
      <c r="H4" s="247"/>
    </row>
    <row r="5" spans="1:252" ht="18" customHeight="1" x14ac:dyDescent="0.2">
      <c r="E5" s="248"/>
      <c r="F5" s="249"/>
      <c r="G5" s="249"/>
      <c r="H5" s="250"/>
      <c r="AI5" s="95"/>
    </row>
    <row r="7" spans="1:252" s="88" customFormat="1" ht="18" customHeight="1" x14ac:dyDescent="0.2">
      <c r="A7" s="233" t="s">
        <v>1076</v>
      </c>
      <c r="B7" s="233" t="s">
        <v>338</v>
      </c>
      <c r="C7" s="233" t="s">
        <v>337</v>
      </c>
      <c r="D7" s="233" t="s">
        <v>339</v>
      </c>
      <c r="E7" s="233" t="s">
        <v>340</v>
      </c>
      <c r="F7" s="233" t="s">
        <v>341</v>
      </c>
      <c r="G7" s="233" t="s">
        <v>1083</v>
      </c>
      <c r="H7" s="235" t="s">
        <v>763</v>
      </c>
      <c r="I7" s="96"/>
      <c r="J7" s="232" t="s">
        <v>762</v>
      </c>
      <c r="K7" s="230" t="s">
        <v>912</v>
      </c>
      <c r="L7" s="231"/>
      <c r="M7" s="231"/>
      <c r="N7" s="231"/>
      <c r="O7" s="231"/>
      <c r="P7" s="231"/>
      <c r="Q7" s="231"/>
      <c r="R7" s="231"/>
      <c r="S7" s="97"/>
      <c r="T7" s="223" t="s">
        <v>1645</v>
      </c>
      <c r="U7" s="228" t="s">
        <v>912</v>
      </c>
      <c r="V7" s="97"/>
      <c r="W7" s="224" t="s">
        <v>764</v>
      </c>
      <c r="X7" s="226" t="s">
        <v>912</v>
      </c>
      <c r="Y7" s="226"/>
      <c r="Z7" s="226"/>
      <c r="AA7" s="226"/>
      <c r="AB7" s="226"/>
      <c r="AC7" s="97"/>
      <c r="AD7" s="225" t="s">
        <v>765</v>
      </c>
      <c r="AE7" s="234" t="s">
        <v>912</v>
      </c>
      <c r="AF7" s="234"/>
      <c r="AG7" s="97"/>
      <c r="AH7" s="218" t="s">
        <v>766</v>
      </c>
      <c r="AI7" s="217" t="s">
        <v>912</v>
      </c>
      <c r="AJ7" s="217"/>
      <c r="AK7" s="217"/>
      <c r="AL7" s="217"/>
      <c r="AM7" s="217"/>
      <c r="AN7" s="217"/>
      <c r="AO7" s="217"/>
      <c r="AP7" s="217"/>
      <c r="AQ7" s="97"/>
      <c r="AR7" s="227" t="s">
        <v>767</v>
      </c>
      <c r="AS7" s="221" t="s">
        <v>912</v>
      </c>
      <c r="AT7" s="221"/>
      <c r="AU7" s="97"/>
      <c r="AV7" s="215" t="s">
        <v>768</v>
      </c>
      <c r="AW7" s="222" t="s">
        <v>912</v>
      </c>
      <c r="AX7" s="222"/>
      <c r="AY7" s="222"/>
      <c r="AZ7" s="222"/>
      <c r="BA7" s="97"/>
      <c r="BB7" s="216" t="s">
        <v>769</v>
      </c>
      <c r="BC7" s="216" t="s">
        <v>912</v>
      </c>
      <c r="BD7" s="97"/>
      <c r="BE7" s="220" t="s">
        <v>770</v>
      </c>
      <c r="BF7" s="220" t="s">
        <v>912</v>
      </c>
      <c r="BG7" s="97"/>
      <c r="BH7" s="219" t="s">
        <v>771</v>
      </c>
      <c r="BI7" s="219" t="s">
        <v>912</v>
      </c>
      <c r="BJ7" s="98"/>
      <c r="BK7" s="233" t="s">
        <v>337</v>
      </c>
      <c r="BL7" s="233" t="s">
        <v>338</v>
      </c>
      <c r="BM7" s="233" t="s">
        <v>1076</v>
      </c>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row>
    <row r="8" spans="1:252" s="88" customFormat="1" ht="18" customHeight="1" x14ac:dyDescent="0.2">
      <c r="A8" s="233"/>
      <c r="B8" s="233"/>
      <c r="C8" s="233"/>
      <c r="D8" s="233"/>
      <c r="E8" s="233"/>
      <c r="F8" s="233"/>
      <c r="G8" s="233"/>
      <c r="H8" s="235"/>
      <c r="I8" s="96"/>
      <c r="J8" s="232"/>
      <c r="K8" s="231"/>
      <c r="L8" s="231"/>
      <c r="M8" s="231"/>
      <c r="N8" s="231"/>
      <c r="O8" s="231"/>
      <c r="P8" s="231"/>
      <c r="Q8" s="231"/>
      <c r="R8" s="231"/>
      <c r="S8" s="99"/>
      <c r="T8" s="223"/>
      <c r="U8" s="229"/>
      <c r="V8" s="99"/>
      <c r="W8" s="224"/>
      <c r="X8" s="226"/>
      <c r="Y8" s="226"/>
      <c r="Z8" s="226"/>
      <c r="AA8" s="226"/>
      <c r="AB8" s="226"/>
      <c r="AC8" s="99"/>
      <c r="AD8" s="225"/>
      <c r="AE8" s="234"/>
      <c r="AF8" s="234"/>
      <c r="AG8" s="99"/>
      <c r="AH8" s="218"/>
      <c r="AI8" s="217"/>
      <c r="AJ8" s="217"/>
      <c r="AK8" s="217"/>
      <c r="AL8" s="217"/>
      <c r="AM8" s="217"/>
      <c r="AN8" s="217"/>
      <c r="AO8" s="217"/>
      <c r="AP8" s="217"/>
      <c r="AQ8" s="99"/>
      <c r="AR8" s="227"/>
      <c r="AS8" s="221"/>
      <c r="AT8" s="221"/>
      <c r="AU8" s="99"/>
      <c r="AV8" s="215"/>
      <c r="AW8" s="222"/>
      <c r="AX8" s="222"/>
      <c r="AY8" s="222"/>
      <c r="AZ8" s="222"/>
      <c r="BA8" s="99"/>
      <c r="BB8" s="216"/>
      <c r="BC8" s="216"/>
      <c r="BD8" s="99"/>
      <c r="BE8" s="220"/>
      <c r="BF8" s="220"/>
      <c r="BG8" s="99"/>
      <c r="BH8" s="219"/>
      <c r="BI8" s="219"/>
      <c r="BJ8" s="98"/>
      <c r="BK8" s="233"/>
      <c r="BL8" s="233"/>
      <c r="BM8" s="233"/>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c r="IO8" s="98"/>
      <c r="IP8" s="98"/>
      <c r="IQ8" s="98"/>
      <c r="IR8" s="98"/>
    </row>
    <row r="9" spans="1:252" s="88" customFormat="1" ht="18" customHeight="1" x14ac:dyDescent="0.2">
      <c r="A9" s="233"/>
      <c r="B9" s="233"/>
      <c r="C9" s="233"/>
      <c r="D9" s="233"/>
      <c r="E9" s="233"/>
      <c r="F9" s="233"/>
      <c r="G9" s="233"/>
      <c r="H9" s="235"/>
      <c r="I9" s="96"/>
      <c r="J9" s="232"/>
      <c r="K9" s="232">
        <v>1</v>
      </c>
      <c r="L9" s="232">
        <v>2</v>
      </c>
      <c r="M9" s="232">
        <v>3</v>
      </c>
      <c r="N9" s="232">
        <v>4</v>
      </c>
      <c r="O9" s="232">
        <v>5</v>
      </c>
      <c r="P9" s="232">
        <v>6</v>
      </c>
      <c r="Q9" s="232">
        <v>8</v>
      </c>
      <c r="R9" s="232">
        <v>11.1</v>
      </c>
      <c r="S9" s="99"/>
      <c r="T9" s="223"/>
      <c r="U9" s="223">
        <v>7</v>
      </c>
      <c r="V9" s="99"/>
      <c r="W9" s="224"/>
      <c r="X9" s="224">
        <v>8</v>
      </c>
      <c r="Y9" s="224">
        <v>9</v>
      </c>
      <c r="Z9" s="224">
        <v>10</v>
      </c>
      <c r="AA9" s="224">
        <v>11.2</v>
      </c>
      <c r="AB9" s="224">
        <v>12</v>
      </c>
      <c r="AC9" s="99"/>
      <c r="AD9" s="225"/>
      <c r="AE9" s="225">
        <v>17</v>
      </c>
      <c r="AF9" s="225">
        <v>18</v>
      </c>
      <c r="AG9" s="99"/>
      <c r="AH9" s="218"/>
      <c r="AI9" s="218">
        <v>13</v>
      </c>
      <c r="AJ9" s="218">
        <v>14</v>
      </c>
      <c r="AK9" s="218">
        <v>15</v>
      </c>
      <c r="AL9" s="218">
        <v>16</v>
      </c>
      <c r="AM9" s="218">
        <v>18</v>
      </c>
      <c r="AN9" s="218">
        <v>19</v>
      </c>
      <c r="AO9" s="218">
        <v>20</v>
      </c>
      <c r="AP9" s="218">
        <v>21</v>
      </c>
      <c r="AQ9" s="99"/>
      <c r="AR9" s="227"/>
      <c r="AS9" s="227">
        <v>22</v>
      </c>
      <c r="AT9" s="227">
        <v>23</v>
      </c>
      <c r="AU9" s="99"/>
      <c r="AV9" s="215"/>
      <c r="AW9" s="215">
        <v>24</v>
      </c>
      <c r="AX9" s="215">
        <v>25</v>
      </c>
      <c r="AY9" s="215">
        <v>26</v>
      </c>
      <c r="AZ9" s="215">
        <v>27</v>
      </c>
      <c r="BA9" s="99"/>
      <c r="BB9" s="216"/>
      <c r="BC9" s="216">
        <v>28</v>
      </c>
      <c r="BD9" s="99"/>
      <c r="BE9" s="220"/>
      <c r="BF9" s="220">
        <v>29</v>
      </c>
      <c r="BG9" s="99"/>
      <c r="BH9" s="219"/>
      <c r="BI9" s="219">
        <v>30</v>
      </c>
      <c r="BJ9" s="98"/>
      <c r="BK9" s="233"/>
      <c r="BL9" s="233"/>
      <c r="BM9" s="233"/>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c r="HB9" s="98"/>
      <c r="HC9" s="98"/>
      <c r="HD9" s="98"/>
      <c r="HE9" s="98"/>
      <c r="HF9" s="98"/>
      <c r="HG9" s="98"/>
      <c r="HH9" s="98"/>
      <c r="HI9" s="98"/>
      <c r="HJ9" s="98"/>
      <c r="HK9" s="98"/>
      <c r="HL9" s="98"/>
      <c r="HM9" s="98"/>
      <c r="HN9" s="98"/>
      <c r="HO9" s="98"/>
      <c r="HP9" s="98"/>
      <c r="HQ9" s="98"/>
      <c r="HR9" s="98"/>
      <c r="HS9" s="98"/>
      <c r="HT9" s="98"/>
      <c r="HU9" s="98"/>
      <c r="HV9" s="98"/>
      <c r="HW9" s="98"/>
      <c r="HX9" s="98"/>
      <c r="HY9" s="98"/>
      <c r="HZ9" s="98"/>
      <c r="IA9" s="98"/>
      <c r="IB9" s="98"/>
      <c r="IC9" s="98"/>
      <c r="ID9" s="98"/>
      <c r="IE9" s="98"/>
      <c r="IF9" s="98"/>
      <c r="IG9" s="98"/>
      <c r="IH9" s="98"/>
      <c r="II9" s="98"/>
      <c r="IJ9" s="98"/>
      <c r="IK9" s="98"/>
      <c r="IL9" s="98"/>
      <c r="IM9" s="98"/>
      <c r="IN9" s="98"/>
      <c r="IO9" s="98"/>
      <c r="IP9" s="98"/>
      <c r="IQ9" s="98"/>
      <c r="IR9" s="98"/>
    </row>
    <row r="10" spans="1:252" s="88" customFormat="1" ht="18" customHeight="1" x14ac:dyDescent="0.2">
      <c r="A10" s="233"/>
      <c r="B10" s="233"/>
      <c r="C10" s="233"/>
      <c r="D10" s="233"/>
      <c r="E10" s="233"/>
      <c r="F10" s="233"/>
      <c r="G10" s="233"/>
      <c r="H10" s="235"/>
      <c r="I10" s="96"/>
      <c r="J10" s="232"/>
      <c r="K10" s="232"/>
      <c r="L10" s="232"/>
      <c r="M10" s="232"/>
      <c r="N10" s="232"/>
      <c r="O10" s="232"/>
      <c r="P10" s="232"/>
      <c r="Q10" s="232"/>
      <c r="R10" s="232"/>
      <c r="S10" s="99"/>
      <c r="T10" s="223"/>
      <c r="U10" s="223"/>
      <c r="V10" s="99"/>
      <c r="W10" s="224"/>
      <c r="X10" s="224"/>
      <c r="Y10" s="224"/>
      <c r="Z10" s="224"/>
      <c r="AA10" s="224"/>
      <c r="AB10" s="224"/>
      <c r="AC10" s="99"/>
      <c r="AD10" s="225"/>
      <c r="AE10" s="225"/>
      <c r="AF10" s="225"/>
      <c r="AG10" s="99"/>
      <c r="AH10" s="218"/>
      <c r="AI10" s="218"/>
      <c r="AJ10" s="218"/>
      <c r="AK10" s="218"/>
      <c r="AL10" s="218"/>
      <c r="AM10" s="218"/>
      <c r="AN10" s="218"/>
      <c r="AO10" s="218"/>
      <c r="AP10" s="218"/>
      <c r="AQ10" s="99"/>
      <c r="AR10" s="227"/>
      <c r="AS10" s="227"/>
      <c r="AT10" s="227"/>
      <c r="AU10" s="99"/>
      <c r="AV10" s="215"/>
      <c r="AW10" s="215"/>
      <c r="AX10" s="215"/>
      <c r="AY10" s="215"/>
      <c r="AZ10" s="215"/>
      <c r="BA10" s="99"/>
      <c r="BB10" s="216"/>
      <c r="BC10" s="216"/>
      <c r="BD10" s="99"/>
      <c r="BE10" s="220"/>
      <c r="BF10" s="220"/>
      <c r="BG10" s="99"/>
      <c r="BH10" s="219"/>
      <c r="BI10" s="219"/>
      <c r="BJ10" s="98"/>
      <c r="BK10" s="233"/>
      <c r="BL10" s="233"/>
      <c r="BM10" s="233"/>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c r="HB10" s="98"/>
      <c r="HC10" s="98"/>
      <c r="HD10" s="98"/>
      <c r="HE10" s="98"/>
      <c r="HF10" s="98"/>
      <c r="HG10" s="98"/>
      <c r="HH10" s="98"/>
      <c r="HI10" s="98"/>
      <c r="HJ10" s="98"/>
      <c r="HK10" s="98"/>
      <c r="HL10" s="98"/>
      <c r="HM10" s="98"/>
      <c r="HN10" s="98"/>
      <c r="HO10" s="98"/>
      <c r="HP10" s="98"/>
      <c r="HQ10" s="98"/>
      <c r="HR10" s="98"/>
      <c r="HS10" s="98"/>
      <c r="HT10" s="98"/>
      <c r="HU10" s="98"/>
      <c r="HV10" s="98"/>
      <c r="HW10" s="98"/>
      <c r="HX10" s="98"/>
      <c r="HY10" s="98"/>
      <c r="HZ10" s="98"/>
      <c r="IA10" s="98"/>
      <c r="IB10" s="98"/>
      <c r="IC10" s="98"/>
      <c r="ID10" s="98"/>
      <c r="IE10" s="98"/>
      <c r="IF10" s="98"/>
      <c r="IG10" s="98"/>
      <c r="IH10" s="98"/>
      <c r="II10" s="98"/>
      <c r="IJ10" s="98"/>
      <c r="IK10" s="98"/>
      <c r="IL10" s="98"/>
      <c r="IM10" s="98"/>
      <c r="IN10" s="98"/>
      <c r="IO10" s="98"/>
      <c r="IP10" s="98"/>
      <c r="IQ10" s="98"/>
      <c r="IR10" s="98"/>
    </row>
    <row r="11" spans="1:252" s="88" customFormat="1" ht="18" customHeight="1" x14ac:dyDescent="0.2">
      <c r="A11" s="233"/>
      <c r="B11" s="233"/>
      <c r="C11" s="233"/>
      <c r="D11" s="233"/>
      <c r="E11" s="233"/>
      <c r="F11" s="233"/>
      <c r="G11" s="233"/>
      <c r="H11" s="235"/>
      <c r="I11" s="96"/>
      <c r="J11" s="232"/>
      <c r="K11" s="232"/>
      <c r="L11" s="232"/>
      <c r="M11" s="232"/>
      <c r="N11" s="232"/>
      <c r="O11" s="232"/>
      <c r="P11" s="232"/>
      <c r="Q11" s="232"/>
      <c r="R11" s="232"/>
      <c r="S11" s="99"/>
      <c r="T11" s="223"/>
      <c r="U11" s="223"/>
      <c r="V11" s="99"/>
      <c r="W11" s="224"/>
      <c r="X11" s="224"/>
      <c r="Y11" s="224"/>
      <c r="Z11" s="224"/>
      <c r="AA11" s="224"/>
      <c r="AB11" s="224"/>
      <c r="AC11" s="99"/>
      <c r="AD11" s="225"/>
      <c r="AE11" s="225"/>
      <c r="AF11" s="225"/>
      <c r="AG11" s="99"/>
      <c r="AH11" s="218"/>
      <c r="AI11" s="218"/>
      <c r="AJ11" s="218"/>
      <c r="AK11" s="218"/>
      <c r="AL11" s="218"/>
      <c r="AM11" s="218"/>
      <c r="AN11" s="218"/>
      <c r="AO11" s="218"/>
      <c r="AP11" s="218"/>
      <c r="AQ11" s="99"/>
      <c r="AR11" s="227"/>
      <c r="AS11" s="227"/>
      <c r="AT11" s="227"/>
      <c r="AU11" s="99"/>
      <c r="AV11" s="215"/>
      <c r="AW11" s="215"/>
      <c r="AX11" s="215"/>
      <c r="AY11" s="215"/>
      <c r="AZ11" s="215"/>
      <c r="BA11" s="99"/>
      <c r="BB11" s="216"/>
      <c r="BC11" s="216"/>
      <c r="BD11" s="99"/>
      <c r="BE11" s="220"/>
      <c r="BF11" s="220"/>
      <c r="BG11" s="99"/>
      <c r="BH11" s="219"/>
      <c r="BI11" s="219"/>
      <c r="BJ11" s="98"/>
      <c r="BK11" s="233"/>
      <c r="BL11" s="233"/>
      <c r="BM11" s="233"/>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c r="GL11" s="98"/>
      <c r="GM11" s="98"/>
      <c r="GN11" s="98"/>
      <c r="GO11" s="98"/>
      <c r="GP11" s="98"/>
      <c r="GQ11" s="98"/>
      <c r="GR11" s="98"/>
      <c r="GS11" s="98"/>
      <c r="GT11" s="98"/>
      <c r="GU11" s="98"/>
      <c r="GV11" s="98"/>
      <c r="GW11" s="98"/>
      <c r="GX11" s="98"/>
      <c r="GY11" s="98"/>
      <c r="GZ11" s="98"/>
      <c r="HA11" s="98"/>
      <c r="HB11" s="98"/>
      <c r="HC11" s="98"/>
      <c r="HD11" s="98"/>
      <c r="HE11" s="98"/>
      <c r="HF11" s="98"/>
      <c r="HG11" s="98"/>
      <c r="HH11" s="98"/>
      <c r="HI11" s="98"/>
      <c r="HJ11" s="98"/>
      <c r="HK11" s="98"/>
      <c r="HL11" s="98"/>
      <c r="HM11" s="98"/>
      <c r="HN11" s="98"/>
      <c r="HO11" s="98"/>
      <c r="HP11" s="98"/>
      <c r="HQ11" s="98"/>
      <c r="HR11" s="98"/>
      <c r="HS11" s="98"/>
      <c r="HT11" s="98"/>
      <c r="HU11" s="98"/>
      <c r="HV11" s="98"/>
      <c r="HW11" s="98"/>
      <c r="HX11" s="98"/>
      <c r="HY11" s="98"/>
      <c r="HZ11" s="98"/>
      <c r="IA11" s="98"/>
      <c r="IB11" s="98"/>
      <c r="IC11" s="98"/>
      <c r="ID11" s="98"/>
      <c r="IE11" s="98"/>
      <c r="IF11" s="98"/>
      <c r="IG11" s="98"/>
      <c r="IH11" s="98"/>
      <c r="II11" s="98"/>
      <c r="IJ11" s="98"/>
      <c r="IK11" s="98"/>
      <c r="IL11" s="98"/>
      <c r="IM11" s="98"/>
      <c r="IN11" s="98"/>
      <c r="IO11" s="98"/>
      <c r="IP11" s="98"/>
      <c r="IQ11" s="98"/>
      <c r="IR11" s="98"/>
    </row>
    <row r="12" spans="1:252" s="14" customFormat="1" ht="18" customHeight="1" x14ac:dyDescent="0.2">
      <c r="A12" s="83"/>
      <c r="B12" s="83"/>
      <c r="C12" s="12"/>
      <c r="D12" s="157"/>
      <c r="E12" s="157"/>
      <c r="F12" s="157"/>
      <c r="G12" s="101"/>
      <c r="I12" s="13"/>
      <c r="J12" s="86"/>
      <c r="K12" s="89"/>
      <c r="T12" s="86"/>
      <c r="W12" s="86"/>
      <c r="AD12" s="86"/>
      <c r="AH12" s="86"/>
      <c r="AR12" s="86"/>
      <c r="AV12" s="86"/>
      <c r="BB12" s="86"/>
      <c r="BE12" s="86"/>
      <c r="BH12" s="86"/>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row>
    <row r="13" spans="1:252" s="4" customFormat="1" ht="18" customHeight="1" x14ac:dyDescent="0.2">
      <c r="A13" s="251">
        <v>21</v>
      </c>
      <c r="B13" s="84" t="s">
        <v>777</v>
      </c>
      <c r="C13" s="100" t="s">
        <v>778</v>
      </c>
      <c r="D13" s="158" t="s">
        <v>779</v>
      </c>
      <c r="E13" s="158" t="s">
        <v>780</v>
      </c>
      <c r="F13" s="159" t="s">
        <v>781</v>
      </c>
      <c r="G13" s="168" t="str">
        <f>IF(J13+T13+W13+AD13+AH13+AR13+AV13+BB13+BE13+BH13=0,"",J13+T13+W13+AD13+AH13+AR13+AV13+BB13+BE13+BH13)</f>
        <v/>
      </c>
      <c r="H13" s="103"/>
      <c r="I13" s="77" t="str">
        <f>IF(J13="",IF(SUM(K13:R13)&gt;0,"!!!!",""),IF(SUM(K13:R13)=0,"",IF(J13&lt;&gt;SUM(K13:R13),"E","OK")))</f>
        <v/>
      </c>
      <c r="J13" s="87"/>
      <c r="K13" s="90"/>
      <c r="L13" s="91"/>
      <c r="M13" s="91"/>
      <c r="N13" s="91"/>
      <c r="O13" s="91"/>
      <c r="P13" s="91"/>
      <c r="Q13" s="91"/>
      <c r="R13" s="91"/>
      <c r="S13" s="1" t="str">
        <f>IF(T13="","",IF(SUM(U13)=0,"",IF(T13&lt;&gt;SUM(U13),"E","OK")))</f>
        <v/>
      </c>
      <c r="T13" s="87"/>
      <c r="U13" s="95" t="str">
        <f>IF(T13="","",T13)</f>
        <v/>
      </c>
      <c r="V13" s="77" t="str">
        <f>IF(W13="",IF(SUM(X13:AB13)&gt;0,"!!!!",""),IF(SUM(X13:AB13)=0,"",IF(W13&lt;&gt;SUM(X13:AB13),"E","OK")))</f>
        <v/>
      </c>
      <c r="W13" s="87"/>
      <c r="X13" s="91"/>
      <c r="Y13" s="91"/>
      <c r="Z13" s="91"/>
      <c r="AA13" s="91"/>
      <c r="AB13" s="91"/>
      <c r="AC13" s="77" t="str">
        <f>IF(AD13="",IF(SUM(AE13:AG13)&gt;0,"!!!!",""),IF(SUM(AE13:AG13)=0,"",IF(AD13&lt;&gt;SUM(AE13:AG13),"E","OK")))</f>
        <v/>
      </c>
      <c r="AD13" s="87"/>
      <c r="AE13" s="91"/>
      <c r="AF13" s="91"/>
      <c r="AG13" s="77" t="str">
        <f>IF(AH13="",IF(SUM(AI13:AP13)&gt;0,"!!!!",""),IF(SUM(AI13:AP13)=0,"",IF(AH13&lt;&gt;SUM(AI13:AP13),"E","OK")))</f>
        <v/>
      </c>
      <c r="AH13" s="87"/>
      <c r="AI13" s="91"/>
      <c r="AJ13" s="91"/>
      <c r="AK13" s="91"/>
      <c r="AL13" s="91"/>
      <c r="AM13" s="91"/>
      <c r="AN13" s="91"/>
      <c r="AO13" s="91"/>
      <c r="AP13" s="91"/>
      <c r="AQ13" s="77" t="str">
        <f>IF(AR13="",IF(SUM(AS13:AT13)&gt;0,"!!!!",""),IF(SUM(AS13:AT13)=0,"",IF(AR13&lt;&gt;SUM(AS13:AT13),"E","OK")))</f>
        <v/>
      </c>
      <c r="AR13" s="87"/>
      <c r="AS13" s="91"/>
      <c r="AT13" s="91"/>
      <c r="AU13" s="77" t="str">
        <f>IF(AV13="",IF(SUM(AW13:AZ13)&gt;0,"!!!!",""),IF(SUM(AW13:AZ13)=0,"",IF(AV13&lt;&gt;SUM(AW13:AZ13),"E","OK")))</f>
        <v/>
      </c>
      <c r="AV13" s="87"/>
      <c r="AW13" s="91"/>
      <c r="AX13" s="91"/>
      <c r="AY13" s="91"/>
      <c r="AZ13" s="91"/>
      <c r="BA13" s="1" t="str">
        <f>IF(BB13="","",IF(SUM(BC13)=0,"",IF(BB13&lt;&gt;SUM(BC13),"E","OK")))</f>
        <v/>
      </c>
      <c r="BB13" s="87"/>
      <c r="BC13" s="95" t="str">
        <f>IF(BB13="","",BB13)</f>
        <v/>
      </c>
      <c r="BD13" s="1" t="str">
        <f>IF(BE13="","",IF(SUM(BF13)=0,"",IF(BE13&lt;&gt;SUM(BF13),"E","OK")))</f>
        <v/>
      </c>
      <c r="BE13" s="87"/>
      <c r="BF13" s="95" t="str">
        <f>IF(BE13="","",BE13)</f>
        <v/>
      </c>
      <c r="BG13" s="1" t="str">
        <f>IF(BH13="","",IF(SUM(BI13)=0,"",IF(BH13&lt;&gt;SUM(BI13),"E","OK")))</f>
        <v/>
      </c>
      <c r="BH13" s="87"/>
      <c r="BI13" s="95" t="str">
        <f>IF(BH13="","",BH13)</f>
        <v/>
      </c>
      <c r="BJ13" s="2"/>
      <c r="BK13" s="100" t="str">
        <f t="shared" ref="BK13:BK76" si="0">C13</f>
        <v>Acipenser stellatus</v>
      </c>
      <c r="BL13" s="84" t="str">
        <f t="shared" ref="BL13:BL76" si="1">B13</f>
        <v>APE</v>
      </c>
      <c r="BM13" s="251">
        <f>A13</f>
        <v>21</v>
      </c>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row r="14" spans="1:252" ht="18" customHeight="1" x14ac:dyDescent="0.2">
      <c r="A14" s="237"/>
      <c r="B14" s="84" t="s">
        <v>772</v>
      </c>
      <c r="C14" s="100" t="s">
        <v>773</v>
      </c>
      <c r="D14" s="158" t="s">
        <v>774</v>
      </c>
      <c r="E14" s="158" t="s">
        <v>775</v>
      </c>
      <c r="F14" s="159" t="s">
        <v>776</v>
      </c>
      <c r="G14" s="168" t="str">
        <f t="shared" ref="G14:G77" si="2">IF(J14+T14+W14+AD14+AH14+AR14+AV14+BB14+BE14+BH14=0,"",J14+T14+W14+AD14+AH14+AR14+AV14+BB14+BE14+BH14)</f>
        <v/>
      </c>
      <c r="H14" s="103"/>
      <c r="I14" s="77" t="str">
        <f t="shared" ref="I14:I77" si="3">IF(J14="",IF(SUM(K14:R14)&gt;0,"!!!!",""),IF(SUM(K14:R14)=0,"",IF(J14&lt;&gt;SUM(K14:R14),"E","OK")))</f>
        <v/>
      </c>
      <c r="J14" s="87"/>
      <c r="K14" s="90"/>
      <c r="L14" s="91"/>
      <c r="M14" s="91"/>
      <c r="N14" s="91"/>
      <c r="O14" s="91"/>
      <c r="P14" s="91"/>
      <c r="Q14" s="91"/>
      <c r="R14" s="91"/>
      <c r="S14" s="1" t="str">
        <f t="shared" ref="S14:S77" si="4">IF(T14="","",IF(SUM(U14)=0,"",IF(T14&lt;&gt;SUM(U14),"E","OK")))</f>
        <v/>
      </c>
      <c r="T14" s="87"/>
      <c r="U14" s="95" t="str">
        <f t="shared" ref="U14:U77" si="5">IF(T14="","",T14)</f>
        <v/>
      </c>
      <c r="V14" s="77" t="str">
        <f t="shared" ref="V14:V77" si="6">IF(W14="",IF(SUM(X14:AB14)&gt;0,"!!!!",""),IF(SUM(X14:AB14)=0,"",IF(W14&lt;&gt;SUM(X14:AB14),"E","OK")))</f>
        <v/>
      </c>
      <c r="W14" s="87"/>
      <c r="X14" s="91"/>
      <c r="Y14" s="91"/>
      <c r="Z14" s="91"/>
      <c r="AA14" s="91"/>
      <c r="AB14" s="91"/>
      <c r="AC14" s="77" t="str">
        <f t="shared" ref="AC14:AC77" si="7">IF(AD14="",IF(SUM(AE14:AG14)&gt;0,"!!!!",""),IF(SUM(AE14:AG14)=0,"",IF(AD14&lt;&gt;SUM(AE14:AG14),"E","OK")))</f>
        <v/>
      </c>
      <c r="AD14" s="87"/>
      <c r="AE14" s="91"/>
      <c r="AF14" s="91"/>
      <c r="AG14" s="77" t="str">
        <f t="shared" ref="AG14:AG77" si="8">IF(AH14="",IF(SUM(AI14:AP14)&gt;0,"!!!!",""),IF(SUM(AI14:AP14)=0,"",IF(AH14&lt;&gt;SUM(AI14:AP14),"E","OK")))</f>
        <v/>
      </c>
      <c r="AH14" s="87"/>
      <c r="AI14" s="91"/>
      <c r="AJ14" s="91"/>
      <c r="AK14" s="91"/>
      <c r="AL14" s="91"/>
      <c r="AM14" s="91"/>
      <c r="AN14" s="91"/>
      <c r="AO14" s="91"/>
      <c r="AP14" s="91"/>
      <c r="AQ14" s="77" t="str">
        <f t="shared" ref="AQ14:AQ77" si="9">IF(AR14="",IF(SUM(AS14:AT14)&gt;0,"!!!!",""),IF(SUM(AS14:AT14)=0,"",IF(AR14&lt;&gt;SUM(AS14:AT14),"E","OK")))</f>
        <v/>
      </c>
      <c r="AR14" s="87"/>
      <c r="AS14" s="91"/>
      <c r="AT14" s="91"/>
      <c r="AU14" s="77" t="str">
        <f t="shared" ref="AU14:AU77" si="10">IF(AV14="",IF(SUM(AW14:AZ14)&gt;0,"!!!!",""),IF(SUM(AW14:AZ14)=0,"",IF(AV14&lt;&gt;SUM(AW14:AZ14),"E","OK")))</f>
        <v/>
      </c>
      <c r="AV14" s="87"/>
      <c r="AW14" s="91"/>
      <c r="AX14" s="91"/>
      <c r="AY14" s="91"/>
      <c r="AZ14" s="91"/>
      <c r="BA14" s="1" t="str">
        <f t="shared" ref="BA14:BA77" si="11">IF(BB14="","",IF(SUM(BC14)=0,"",IF(BB14&lt;&gt;SUM(BC14),"E","OK")))</f>
        <v/>
      </c>
      <c r="BB14" s="87"/>
      <c r="BC14" s="95" t="str">
        <f t="shared" ref="BC14:BC77" si="12">IF(BB14="","",BB14)</f>
        <v/>
      </c>
      <c r="BD14" s="1" t="str">
        <f t="shared" ref="BD14:BD77" si="13">IF(BE14="","",IF(SUM(BF14)=0,"",IF(BE14&lt;&gt;SUM(BF14),"E","OK")))</f>
        <v/>
      </c>
      <c r="BE14" s="87"/>
      <c r="BF14" s="95" t="str">
        <f t="shared" ref="BF14:BF77" si="14">IF(BE14="","",BE14)</f>
        <v/>
      </c>
      <c r="BG14" s="1" t="str">
        <f t="shared" ref="BG14:BG77" si="15">IF(BH14="","",IF(SUM(BI14)=0,"",IF(BH14&lt;&gt;SUM(BI14),"E","OK")))</f>
        <v/>
      </c>
      <c r="BH14" s="87"/>
      <c r="BI14" s="95" t="str">
        <f t="shared" ref="BI14:BI77" si="16">IF(BH14="","",BH14)</f>
        <v/>
      </c>
      <c r="BK14" s="100" t="str">
        <f t="shared" si="0"/>
        <v>Acipenser gueldenstaedtii</v>
      </c>
      <c r="BL14" s="84" t="str">
        <f t="shared" si="1"/>
        <v>APG</v>
      </c>
      <c r="BM14" s="237">
        <f t="shared" ref="BM14:BM77" si="17">A14</f>
        <v>0</v>
      </c>
    </row>
    <row r="15" spans="1:252" ht="18" customHeight="1" x14ac:dyDescent="0.2">
      <c r="A15" s="237"/>
      <c r="B15" s="84" t="s">
        <v>782</v>
      </c>
      <c r="C15" s="100" t="s">
        <v>783</v>
      </c>
      <c r="D15" s="158" t="s">
        <v>784</v>
      </c>
      <c r="E15" s="158" t="s">
        <v>785</v>
      </c>
      <c r="F15" s="159" t="s">
        <v>786</v>
      </c>
      <c r="G15" s="168" t="str">
        <f t="shared" si="2"/>
        <v/>
      </c>
      <c r="H15" s="103"/>
      <c r="I15" s="77" t="str">
        <f t="shared" si="3"/>
        <v/>
      </c>
      <c r="J15" s="87"/>
      <c r="K15" s="90"/>
      <c r="L15" s="91"/>
      <c r="M15" s="91"/>
      <c r="N15" s="91"/>
      <c r="O15" s="91"/>
      <c r="P15" s="91"/>
      <c r="Q15" s="91"/>
      <c r="R15" s="91"/>
      <c r="S15" s="1" t="str">
        <f t="shared" si="4"/>
        <v/>
      </c>
      <c r="T15" s="87"/>
      <c r="U15" s="95" t="str">
        <f t="shared" si="5"/>
        <v/>
      </c>
      <c r="V15" s="77" t="str">
        <f t="shared" si="6"/>
        <v/>
      </c>
      <c r="W15" s="87"/>
      <c r="X15" s="91"/>
      <c r="Y15" s="91"/>
      <c r="Z15" s="91"/>
      <c r="AA15" s="91"/>
      <c r="AB15" s="91"/>
      <c r="AC15" s="77" t="str">
        <f t="shared" si="7"/>
        <v/>
      </c>
      <c r="AD15" s="87"/>
      <c r="AE15" s="91"/>
      <c r="AF15" s="91"/>
      <c r="AG15" s="77" t="str">
        <f t="shared" si="8"/>
        <v/>
      </c>
      <c r="AH15" s="87"/>
      <c r="AI15" s="91"/>
      <c r="AJ15" s="91"/>
      <c r="AK15" s="91"/>
      <c r="AL15" s="91"/>
      <c r="AM15" s="91"/>
      <c r="AN15" s="91"/>
      <c r="AO15" s="91"/>
      <c r="AP15" s="91"/>
      <c r="AQ15" s="77" t="str">
        <f t="shared" si="9"/>
        <v/>
      </c>
      <c r="AR15" s="87"/>
      <c r="AS15" s="91"/>
      <c r="AT15" s="91"/>
      <c r="AU15" s="77" t="str">
        <f t="shared" si="10"/>
        <v/>
      </c>
      <c r="AV15" s="87"/>
      <c r="AW15" s="91"/>
      <c r="AX15" s="91"/>
      <c r="AY15" s="91"/>
      <c r="AZ15" s="91"/>
      <c r="BA15" s="1" t="str">
        <f t="shared" si="11"/>
        <v/>
      </c>
      <c r="BB15" s="87"/>
      <c r="BC15" s="95" t="str">
        <f t="shared" si="12"/>
        <v/>
      </c>
      <c r="BD15" s="1" t="str">
        <f t="shared" si="13"/>
        <v/>
      </c>
      <c r="BE15" s="87"/>
      <c r="BF15" s="95" t="str">
        <f t="shared" si="14"/>
        <v/>
      </c>
      <c r="BG15" s="1" t="str">
        <f t="shared" si="15"/>
        <v/>
      </c>
      <c r="BH15" s="87"/>
      <c r="BI15" s="95" t="str">
        <f t="shared" si="16"/>
        <v/>
      </c>
      <c r="BK15" s="100" t="str">
        <f t="shared" si="0"/>
        <v>Huso huso</v>
      </c>
      <c r="BL15" s="84" t="str">
        <f t="shared" si="1"/>
        <v>HUH</v>
      </c>
      <c r="BM15" s="237">
        <f t="shared" si="17"/>
        <v>0</v>
      </c>
    </row>
    <row r="16" spans="1:252" ht="18" customHeight="1" thickBot="1" x14ac:dyDescent="0.25">
      <c r="A16" s="238"/>
      <c r="B16" s="114" t="s">
        <v>787</v>
      </c>
      <c r="C16" s="115" t="s">
        <v>788</v>
      </c>
      <c r="D16" s="160" t="s">
        <v>789</v>
      </c>
      <c r="E16" s="160" t="s">
        <v>790</v>
      </c>
      <c r="F16" s="161" t="s">
        <v>791</v>
      </c>
      <c r="G16" s="169" t="str">
        <f t="shared" si="2"/>
        <v/>
      </c>
      <c r="H16" s="116"/>
      <c r="I16" s="117" t="str">
        <f t="shared" si="3"/>
        <v/>
      </c>
      <c r="J16" s="118"/>
      <c r="K16" s="119"/>
      <c r="L16" s="120"/>
      <c r="M16" s="120"/>
      <c r="N16" s="120"/>
      <c r="O16" s="120"/>
      <c r="P16" s="120"/>
      <c r="Q16" s="120"/>
      <c r="R16" s="120"/>
      <c r="S16" s="121" t="str">
        <f t="shared" si="4"/>
        <v/>
      </c>
      <c r="T16" s="118"/>
      <c r="U16" s="122" t="str">
        <f t="shared" si="5"/>
        <v/>
      </c>
      <c r="V16" s="117" t="str">
        <f t="shared" si="6"/>
        <v/>
      </c>
      <c r="W16" s="118"/>
      <c r="X16" s="120"/>
      <c r="Y16" s="120"/>
      <c r="Z16" s="120"/>
      <c r="AA16" s="120"/>
      <c r="AB16" s="120"/>
      <c r="AC16" s="117" t="str">
        <f t="shared" si="7"/>
        <v/>
      </c>
      <c r="AD16" s="118"/>
      <c r="AE16" s="120"/>
      <c r="AF16" s="120"/>
      <c r="AG16" s="117" t="str">
        <f t="shared" si="8"/>
        <v/>
      </c>
      <c r="AH16" s="118"/>
      <c r="AI16" s="120"/>
      <c r="AJ16" s="120"/>
      <c r="AK16" s="120"/>
      <c r="AL16" s="120"/>
      <c r="AM16" s="120"/>
      <c r="AN16" s="120"/>
      <c r="AO16" s="120"/>
      <c r="AP16" s="120"/>
      <c r="AQ16" s="117" t="str">
        <f t="shared" si="9"/>
        <v/>
      </c>
      <c r="AR16" s="118"/>
      <c r="AS16" s="120"/>
      <c r="AT16" s="120"/>
      <c r="AU16" s="117" t="str">
        <f t="shared" si="10"/>
        <v/>
      </c>
      <c r="AV16" s="118"/>
      <c r="AW16" s="120"/>
      <c r="AX16" s="120"/>
      <c r="AY16" s="120"/>
      <c r="AZ16" s="120"/>
      <c r="BA16" s="121" t="str">
        <f t="shared" si="11"/>
        <v/>
      </c>
      <c r="BB16" s="118"/>
      <c r="BC16" s="122" t="str">
        <f t="shared" si="12"/>
        <v/>
      </c>
      <c r="BD16" s="121" t="str">
        <f t="shared" si="13"/>
        <v/>
      </c>
      <c r="BE16" s="118"/>
      <c r="BF16" s="122" t="str">
        <f t="shared" si="14"/>
        <v/>
      </c>
      <c r="BG16" s="121" t="str">
        <f t="shared" si="15"/>
        <v/>
      </c>
      <c r="BH16" s="118"/>
      <c r="BI16" s="122" t="str">
        <f t="shared" si="16"/>
        <v/>
      </c>
      <c r="BK16" s="115" t="str">
        <f t="shared" si="0"/>
        <v>Acipenseridae</v>
      </c>
      <c r="BL16" s="114" t="str">
        <f t="shared" si="1"/>
        <v>STU</v>
      </c>
      <c r="BM16" s="238">
        <f t="shared" si="17"/>
        <v>0</v>
      </c>
    </row>
    <row r="17" spans="1:252" s="14" customFormat="1" ht="18" customHeight="1" thickBot="1" x14ac:dyDescent="0.25">
      <c r="A17" s="132">
        <v>22</v>
      </c>
      <c r="B17" s="123" t="s">
        <v>792</v>
      </c>
      <c r="C17" s="124" t="s">
        <v>793</v>
      </c>
      <c r="D17" s="162" t="s">
        <v>794</v>
      </c>
      <c r="E17" s="162" t="s">
        <v>795</v>
      </c>
      <c r="F17" s="163" t="s">
        <v>796</v>
      </c>
      <c r="G17" s="170" t="str">
        <f t="shared" si="2"/>
        <v/>
      </c>
      <c r="H17" s="125"/>
      <c r="I17" s="126" t="str">
        <f t="shared" si="3"/>
        <v/>
      </c>
      <c r="J17" s="127"/>
      <c r="K17" s="128"/>
      <c r="L17" s="129"/>
      <c r="M17" s="129"/>
      <c r="N17" s="129"/>
      <c r="O17" s="129"/>
      <c r="P17" s="129"/>
      <c r="Q17" s="129"/>
      <c r="R17" s="129"/>
      <c r="S17" s="130" t="str">
        <f t="shared" si="4"/>
        <v/>
      </c>
      <c r="T17" s="127"/>
      <c r="U17" s="131" t="str">
        <f t="shared" si="5"/>
        <v/>
      </c>
      <c r="V17" s="126" t="str">
        <f t="shared" si="6"/>
        <v/>
      </c>
      <c r="W17" s="127"/>
      <c r="X17" s="129"/>
      <c r="Y17" s="129"/>
      <c r="Z17" s="129"/>
      <c r="AA17" s="129"/>
      <c r="AB17" s="129"/>
      <c r="AC17" s="126" t="str">
        <f t="shared" si="7"/>
        <v/>
      </c>
      <c r="AD17" s="127"/>
      <c r="AE17" s="129"/>
      <c r="AF17" s="129"/>
      <c r="AG17" s="126" t="str">
        <f t="shared" si="8"/>
        <v/>
      </c>
      <c r="AH17" s="127"/>
      <c r="AI17" s="129"/>
      <c r="AJ17" s="129"/>
      <c r="AK17" s="129"/>
      <c r="AL17" s="129"/>
      <c r="AM17" s="129"/>
      <c r="AN17" s="129"/>
      <c r="AO17" s="129"/>
      <c r="AP17" s="129"/>
      <c r="AQ17" s="126" t="str">
        <f t="shared" si="9"/>
        <v/>
      </c>
      <c r="AR17" s="127"/>
      <c r="AS17" s="129"/>
      <c r="AT17" s="129"/>
      <c r="AU17" s="126" t="str">
        <f t="shared" si="10"/>
        <v/>
      </c>
      <c r="AV17" s="127"/>
      <c r="AW17" s="129"/>
      <c r="AX17" s="129"/>
      <c r="AY17" s="129"/>
      <c r="AZ17" s="129"/>
      <c r="BA17" s="130" t="str">
        <f t="shared" si="11"/>
        <v/>
      </c>
      <c r="BB17" s="127"/>
      <c r="BC17" s="131" t="str">
        <f t="shared" si="12"/>
        <v/>
      </c>
      <c r="BD17" s="130" t="str">
        <f t="shared" si="13"/>
        <v/>
      </c>
      <c r="BE17" s="127"/>
      <c r="BF17" s="131" t="str">
        <f t="shared" si="14"/>
        <v/>
      </c>
      <c r="BG17" s="130" t="str">
        <f t="shared" si="15"/>
        <v/>
      </c>
      <c r="BH17" s="127"/>
      <c r="BI17" s="131" t="str">
        <f t="shared" si="16"/>
        <v/>
      </c>
      <c r="BJ17" s="2"/>
      <c r="BK17" s="124" t="str">
        <f t="shared" si="0"/>
        <v>Anguilla anguilla</v>
      </c>
      <c r="BL17" s="123" t="str">
        <f t="shared" si="1"/>
        <v>ELE</v>
      </c>
      <c r="BM17" s="132">
        <f t="shared" si="17"/>
        <v>22</v>
      </c>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row>
    <row r="18" spans="1:252" ht="18" customHeight="1" thickBot="1" x14ac:dyDescent="0.25">
      <c r="A18" s="132">
        <v>23</v>
      </c>
      <c r="B18" s="123" t="s">
        <v>1086</v>
      </c>
      <c r="C18" s="124" t="s">
        <v>1087</v>
      </c>
      <c r="D18" s="162" t="s">
        <v>1088</v>
      </c>
      <c r="E18" s="162" t="s">
        <v>1089</v>
      </c>
      <c r="F18" s="163" t="s">
        <v>1090</v>
      </c>
      <c r="G18" s="170" t="str">
        <f t="shared" si="2"/>
        <v/>
      </c>
      <c r="H18" s="125"/>
      <c r="I18" s="126" t="str">
        <f t="shared" si="3"/>
        <v/>
      </c>
      <c r="J18" s="127"/>
      <c r="K18" s="128"/>
      <c r="L18" s="129"/>
      <c r="M18" s="129"/>
      <c r="N18" s="129"/>
      <c r="O18" s="129"/>
      <c r="P18" s="129"/>
      <c r="Q18" s="129"/>
      <c r="R18" s="129"/>
      <c r="S18" s="130" t="str">
        <f t="shared" si="4"/>
        <v/>
      </c>
      <c r="T18" s="127"/>
      <c r="U18" s="131" t="str">
        <f t="shared" si="5"/>
        <v/>
      </c>
      <c r="V18" s="126" t="str">
        <f t="shared" si="6"/>
        <v/>
      </c>
      <c r="W18" s="127"/>
      <c r="X18" s="129"/>
      <c r="Y18" s="129"/>
      <c r="Z18" s="129"/>
      <c r="AA18" s="129"/>
      <c r="AB18" s="129"/>
      <c r="AC18" s="126" t="str">
        <f t="shared" si="7"/>
        <v/>
      </c>
      <c r="AD18" s="127"/>
      <c r="AE18" s="129"/>
      <c r="AF18" s="129"/>
      <c r="AG18" s="126" t="str">
        <f t="shared" si="8"/>
        <v/>
      </c>
      <c r="AH18" s="127"/>
      <c r="AI18" s="129"/>
      <c r="AJ18" s="129"/>
      <c r="AK18" s="129"/>
      <c r="AL18" s="129"/>
      <c r="AM18" s="129"/>
      <c r="AN18" s="129"/>
      <c r="AO18" s="129"/>
      <c r="AP18" s="129"/>
      <c r="AQ18" s="126" t="str">
        <f t="shared" si="9"/>
        <v/>
      </c>
      <c r="AR18" s="127"/>
      <c r="AS18" s="129"/>
      <c r="AT18" s="129"/>
      <c r="AU18" s="126" t="str">
        <f t="shared" si="10"/>
        <v/>
      </c>
      <c r="AV18" s="127"/>
      <c r="AW18" s="129"/>
      <c r="AX18" s="129"/>
      <c r="AY18" s="129"/>
      <c r="AZ18" s="129"/>
      <c r="BA18" s="130" t="str">
        <f t="shared" si="11"/>
        <v/>
      </c>
      <c r="BB18" s="127"/>
      <c r="BC18" s="131" t="str">
        <f t="shared" si="12"/>
        <v/>
      </c>
      <c r="BD18" s="130" t="str">
        <f t="shared" si="13"/>
        <v/>
      </c>
      <c r="BE18" s="127"/>
      <c r="BF18" s="131" t="str">
        <f t="shared" si="14"/>
        <v/>
      </c>
      <c r="BG18" s="130" t="str">
        <f t="shared" si="15"/>
        <v/>
      </c>
      <c r="BH18" s="127"/>
      <c r="BI18" s="131" t="str">
        <f t="shared" si="16"/>
        <v/>
      </c>
      <c r="BK18" s="124" t="str">
        <f t="shared" si="0"/>
        <v>Salmonoidei</v>
      </c>
      <c r="BL18" s="123" t="str">
        <f t="shared" si="1"/>
        <v>SLX</v>
      </c>
      <c r="BM18" s="132">
        <f t="shared" si="17"/>
        <v>23</v>
      </c>
    </row>
    <row r="19" spans="1:252" s="14" customFormat="1" ht="18" customHeight="1" x14ac:dyDescent="0.2">
      <c r="A19" s="236">
        <v>24</v>
      </c>
      <c r="B19" s="110" t="s">
        <v>802</v>
      </c>
      <c r="C19" s="111" t="s">
        <v>803</v>
      </c>
      <c r="D19" s="164" t="s">
        <v>910</v>
      </c>
      <c r="E19" s="164" t="s">
        <v>804</v>
      </c>
      <c r="F19" s="165" t="s">
        <v>911</v>
      </c>
      <c r="G19" s="171" t="str">
        <f t="shared" si="2"/>
        <v/>
      </c>
      <c r="H19" s="112"/>
      <c r="I19" s="77" t="str">
        <f t="shared" si="3"/>
        <v/>
      </c>
      <c r="J19" s="113"/>
      <c r="K19" s="90"/>
      <c r="L19" s="91"/>
      <c r="M19" s="91"/>
      <c r="N19" s="91"/>
      <c r="O19" s="91"/>
      <c r="P19" s="91"/>
      <c r="Q19" s="91"/>
      <c r="R19" s="91"/>
      <c r="S19" s="1" t="str">
        <f t="shared" si="4"/>
        <v/>
      </c>
      <c r="T19" s="113"/>
      <c r="U19" s="95" t="str">
        <f t="shared" si="5"/>
        <v/>
      </c>
      <c r="V19" s="77" t="str">
        <f t="shared" si="6"/>
        <v/>
      </c>
      <c r="W19" s="113"/>
      <c r="X19" s="91"/>
      <c r="Y19" s="91"/>
      <c r="Z19" s="91"/>
      <c r="AA19" s="91"/>
      <c r="AB19" s="91"/>
      <c r="AC19" s="77" t="str">
        <f t="shared" si="7"/>
        <v/>
      </c>
      <c r="AD19" s="113"/>
      <c r="AE19" s="91"/>
      <c r="AF19" s="91"/>
      <c r="AG19" s="77" t="str">
        <f t="shared" si="8"/>
        <v/>
      </c>
      <c r="AH19" s="113"/>
      <c r="AI19" s="91"/>
      <c r="AJ19" s="91"/>
      <c r="AK19" s="91"/>
      <c r="AL19" s="91"/>
      <c r="AM19" s="91"/>
      <c r="AN19" s="91"/>
      <c r="AO19" s="91"/>
      <c r="AP19" s="91"/>
      <c r="AQ19" s="77" t="str">
        <f t="shared" si="9"/>
        <v/>
      </c>
      <c r="AR19" s="113"/>
      <c r="AS19" s="91"/>
      <c r="AT19" s="91"/>
      <c r="AU19" s="77" t="str">
        <f t="shared" si="10"/>
        <v/>
      </c>
      <c r="AV19" s="113"/>
      <c r="AW19" s="91"/>
      <c r="AX19" s="91"/>
      <c r="AY19" s="91"/>
      <c r="AZ19" s="91"/>
      <c r="BA19" s="1" t="str">
        <f t="shared" si="11"/>
        <v/>
      </c>
      <c r="BB19" s="113"/>
      <c r="BC19" s="95" t="str">
        <f t="shared" si="12"/>
        <v/>
      </c>
      <c r="BD19" s="1" t="str">
        <f t="shared" si="13"/>
        <v/>
      </c>
      <c r="BE19" s="113"/>
      <c r="BF19" s="95" t="str">
        <f t="shared" si="14"/>
        <v/>
      </c>
      <c r="BG19" s="1" t="str">
        <f t="shared" si="15"/>
        <v/>
      </c>
      <c r="BH19" s="113"/>
      <c r="BI19" s="95" t="str">
        <f t="shared" si="16"/>
        <v/>
      </c>
      <c r="BJ19" s="2"/>
      <c r="BK19" s="111" t="str">
        <f t="shared" si="0"/>
        <v>Clupeonella cultriventris</v>
      </c>
      <c r="BL19" s="110" t="str">
        <f t="shared" si="1"/>
        <v>CLA</v>
      </c>
      <c r="BM19" s="236">
        <f t="shared" si="17"/>
        <v>24</v>
      </c>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row>
    <row r="20" spans="1:252" ht="18" customHeight="1" x14ac:dyDescent="0.2">
      <c r="A20" s="237"/>
      <c r="B20" s="84" t="s">
        <v>797</v>
      </c>
      <c r="C20" s="100" t="s">
        <v>798</v>
      </c>
      <c r="D20" s="158" t="s">
        <v>799</v>
      </c>
      <c r="E20" s="158" t="s">
        <v>800</v>
      </c>
      <c r="F20" s="159" t="s">
        <v>801</v>
      </c>
      <c r="G20" s="168" t="str">
        <f t="shared" si="2"/>
        <v/>
      </c>
      <c r="H20" s="103"/>
      <c r="I20" s="77" t="str">
        <f t="shared" si="3"/>
        <v/>
      </c>
      <c r="J20" s="87"/>
      <c r="K20" s="90"/>
      <c r="L20" s="91"/>
      <c r="M20" s="91"/>
      <c r="N20" s="91"/>
      <c r="O20" s="91"/>
      <c r="P20" s="91"/>
      <c r="Q20" s="91"/>
      <c r="R20" s="91"/>
      <c r="S20" s="1" t="str">
        <f t="shared" si="4"/>
        <v/>
      </c>
      <c r="T20" s="87"/>
      <c r="U20" s="95" t="str">
        <f t="shared" si="5"/>
        <v/>
      </c>
      <c r="V20" s="77" t="str">
        <f t="shared" si="6"/>
        <v/>
      </c>
      <c r="W20" s="87"/>
      <c r="X20" s="91"/>
      <c r="Y20" s="91"/>
      <c r="Z20" s="91"/>
      <c r="AA20" s="91"/>
      <c r="AB20" s="91"/>
      <c r="AC20" s="77" t="str">
        <f t="shared" si="7"/>
        <v/>
      </c>
      <c r="AD20" s="87"/>
      <c r="AE20" s="91"/>
      <c r="AF20" s="91"/>
      <c r="AG20" s="77" t="str">
        <f t="shared" si="8"/>
        <v/>
      </c>
      <c r="AH20" s="87"/>
      <c r="AI20" s="91"/>
      <c r="AJ20" s="91"/>
      <c r="AK20" s="91"/>
      <c r="AL20" s="91"/>
      <c r="AM20" s="91"/>
      <c r="AN20" s="91"/>
      <c r="AO20" s="91"/>
      <c r="AP20" s="91"/>
      <c r="AQ20" s="77" t="str">
        <f t="shared" si="9"/>
        <v/>
      </c>
      <c r="AR20" s="87"/>
      <c r="AS20" s="91"/>
      <c r="AT20" s="91"/>
      <c r="AU20" s="77" t="str">
        <f t="shared" si="10"/>
        <v/>
      </c>
      <c r="AV20" s="87"/>
      <c r="AW20" s="91"/>
      <c r="AX20" s="91"/>
      <c r="AY20" s="91"/>
      <c r="AZ20" s="91"/>
      <c r="BA20" s="1" t="str">
        <f t="shared" si="11"/>
        <v/>
      </c>
      <c r="BB20" s="87"/>
      <c r="BC20" s="95" t="str">
        <f t="shared" si="12"/>
        <v/>
      </c>
      <c r="BD20" s="1" t="str">
        <f t="shared" si="13"/>
        <v/>
      </c>
      <c r="BE20" s="87"/>
      <c r="BF20" s="95" t="str">
        <f t="shared" si="14"/>
        <v/>
      </c>
      <c r="BG20" s="1" t="str">
        <f t="shared" si="15"/>
        <v/>
      </c>
      <c r="BH20" s="87"/>
      <c r="BI20" s="95" t="str">
        <f t="shared" si="16"/>
        <v/>
      </c>
      <c r="BK20" s="100" t="str">
        <f t="shared" si="0"/>
        <v>Alosa pontica</v>
      </c>
      <c r="BL20" s="84" t="str">
        <f t="shared" si="1"/>
        <v>SHC</v>
      </c>
      <c r="BM20" s="237">
        <f t="shared" si="17"/>
        <v>0</v>
      </c>
    </row>
    <row r="21" spans="1:252" ht="18" customHeight="1" x14ac:dyDescent="0.2">
      <c r="A21" s="237"/>
      <c r="B21" s="84" t="s">
        <v>342</v>
      </c>
      <c r="C21" s="100" t="s">
        <v>343</v>
      </c>
      <c r="D21" s="158" t="s">
        <v>344</v>
      </c>
      <c r="E21" s="158" t="s">
        <v>345</v>
      </c>
      <c r="F21" s="159" t="s">
        <v>346</v>
      </c>
      <c r="G21" s="168" t="str">
        <f t="shared" si="2"/>
        <v/>
      </c>
      <c r="H21" s="103"/>
      <c r="I21" s="77" t="str">
        <f t="shared" si="3"/>
        <v/>
      </c>
      <c r="J21" s="87"/>
      <c r="K21" s="90"/>
      <c r="L21" s="91"/>
      <c r="M21" s="91"/>
      <c r="N21" s="91"/>
      <c r="O21" s="91"/>
      <c r="P21" s="91"/>
      <c r="Q21" s="91"/>
      <c r="R21" s="91"/>
      <c r="S21" s="1" t="str">
        <f t="shared" si="4"/>
        <v/>
      </c>
      <c r="T21" s="87"/>
      <c r="U21" s="95" t="str">
        <f t="shared" si="5"/>
        <v/>
      </c>
      <c r="V21" s="77" t="str">
        <f t="shared" si="6"/>
        <v/>
      </c>
      <c r="W21" s="87"/>
      <c r="X21" s="91"/>
      <c r="Y21" s="91"/>
      <c r="Z21" s="91"/>
      <c r="AA21" s="91"/>
      <c r="AB21" s="91"/>
      <c r="AC21" s="77" t="str">
        <f t="shared" si="7"/>
        <v/>
      </c>
      <c r="AD21" s="87"/>
      <c r="AE21" s="91"/>
      <c r="AF21" s="91"/>
      <c r="AG21" s="77" t="str">
        <f t="shared" si="8"/>
        <v/>
      </c>
      <c r="AH21" s="87"/>
      <c r="AI21" s="91"/>
      <c r="AJ21" s="91"/>
      <c r="AK21" s="91"/>
      <c r="AL21" s="91"/>
      <c r="AM21" s="91"/>
      <c r="AN21" s="91"/>
      <c r="AO21" s="91"/>
      <c r="AP21" s="91"/>
      <c r="AQ21" s="77" t="str">
        <f t="shared" si="9"/>
        <v/>
      </c>
      <c r="AR21" s="87"/>
      <c r="AS21" s="91"/>
      <c r="AT21" s="91"/>
      <c r="AU21" s="77" t="str">
        <f t="shared" si="10"/>
        <v/>
      </c>
      <c r="AV21" s="87"/>
      <c r="AW21" s="91"/>
      <c r="AX21" s="91"/>
      <c r="AY21" s="91"/>
      <c r="AZ21" s="91"/>
      <c r="BA21" s="1" t="str">
        <f t="shared" si="11"/>
        <v/>
      </c>
      <c r="BB21" s="87"/>
      <c r="BC21" s="95" t="str">
        <f t="shared" si="12"/>
        <v/>
      </c>
      <c r="BD21" s="1" t="str">
        <f t="shared" si="13"/>
        <v/>
      </c>
      <c r="BE21" s="87"/>
      <c r="BF21" s="95" t="str">
        <f t="shared" si="14"/>
        <v/>
      </c>
      <c r="BG21" s="1" t="str">
        <f t="shared" si="15"/>
        <v/>
      </c>
      <c r="BH21" s="87"/>
      <c r="BI21" s="95" t="str">
        <f t="shared" si="16"/>
        <v/>
      </c>
      <c r="BK21" s="100" t="str">
        <f t="shared" si="0"/>
        <v>Alosa spp</v>
      </c>
      <c r="BL21" s="84" t="str">
        <f t="shared" si="1"/>
        <v>SHZ</v>
      </c>
      <c r="BM21" s="237">
        <f t="shared" si="17"/>
        <v>0</v>
      </c>
    </row>
    <row r="22" spans="1:252" ht="18" customHeight="1" thickBot="1" x14ac:dyDescent="0.25">
      <c r="A22" s="238"/>
      <c r="B22" s="114" t="s">
        <v>1091</v>
      </c>
      <c r="C22" s="115" t="s">
        <v>1092</v>
      </c>
      <c r="D22" s="160" t="s">
        <v>1093</v>
      </c>
      <c r="E22" s="160" t="s">
        <v>1094</v>
      </c>
      <c r="F22" s="161" t="s">
        <v>1095</v>
      </c>
      <c r="G22" s="169" t="str">
        <f t="shared" si="2"/>
        <v/>
      </c>
      <c r="H22" s="116"/>
      <c r="I22" s="117" t="str">
        <f t="shared" si="3"/>
        <v/>
      </c>
      <c r="J22" s="118"/>
      <c r="K22" s="119"/>
      <c r="L22" s="120"/>
      <c r="M22" s="120"/>
      <c r="N22" s="120"/>
      <c r="O22" s="120"/>
      <c r="P22" s="120"/>
      <c r="Q22" s="120"/>
      <c r="R22" s="120"/>
      <c r="S22" s="121" t="str">
        <f t="shared" si="4"/>
        <v/>
      </c>
      <c r="T22" s="118"/>
      <c r="U22" s="122" t="str">
        <f t="shared" si="5"/>
        <v/>
      </c>
      <c r="V22" s="117" t="str">
        <f t="shared" si="6"/>
        <v/>
      </c>
      <c r="W22" s="118"/>
      <c r="X22" s="120"/>
      <c r="Y22" s="120"/>
      <c r="Z22" s="120"/>
      <c r="AA22" s="120"/>
      <c r="AB22" s="120"/>
      <c r="AC22" s="117" t="str">
        <f t="shared" si="7"/>
        <v/>
      </c>
      <c r="AD22" s="118"/>
      <c r="AE22" s="120"/>
      <c r="AF22" s="120"/>
      <c r="AG22" s="117" t="str">
        <f t="shared" si="8"/>
        <v/>
      </c>
      <c r="AH22" s="118"/>
      <c r="AI22" s="120"/>
      <c r="AJ22" s="120"/>
      <c r="AK22" s="120"/>
      <c r="AL22" s="120"/>
      <c r="AM22" s="120"/>
      <c r="AN22" s="120"/>
      <c r="AO22" s="120"/>
      <c r="AP22" s="120"/>
      <c r="AQ22" s="117" t="str">
        <f t="shared" si="9"/>
        <v/>
      </c>
      <c r="AR22" s="118"/>
      <c r="AS22" s="120"/>
      <c r="AT22" s="120"/>
      <c r="AU22" s="117" t="str">
        <f t="shared" si="10"/>
        <v/>
      </c>
      <c r="AV22" s="118"/>
      <c r="AW22" s="120"/>
      <c r="AX22" s="120"/>
      <c r="AY22" s="120"/>
      <c r="AZ22" s="120"/>
      <c r="BA22" s="121" t="str">
        <f t="shared" si="11"/>
        <v/>
      </c>
      <c r="BB22" s="118"/>
      <c r="BC22" s="122" t="str">
        <f t="shared" si="12"/>
        <v/>
      </c>
      <c r="BD22" s="121" t="str">
        <f t="shared" si="13"/>
        <v/>
      </c>
      <c r="BE22" s="118"/>
      <c r="BF22" s="122" t="str">
        <f t="shared" si="14"/>
        <v/>
      </c>
      <c r="BG22" s="121" t="str">
        <f t="shared" si="15"/>
        <v/>
      </c>
      <c r="BH22" s="118"/>
      <c r="BI22" s="122" t="str">
        <f t="shared" si="16"/>
        <v/>
      </c>
      <c r="BK22" s="115" t="str">
        <f t="shared" si="0"/>
        <v>Alosa fallax</v>
      </c>
      <c r="BL22" s="114" t="str">
        <f t="shared" si="1"/>
        <v>TSD</v>
      </c>
      <c r="BM22" s="238">
        <f t="shared" si="17"/>
        <v>0</v>
      </c>
    </row>
    <row r="23" spans="1:252" s="14" customFormat="1" ht="18" customHeight="1" thickBot="1" x14ac:dyDescent="0.25">
      <c r="A23" s="132">
        <v>25</v>
      </c>
      <c r="B23" s="123" t="s">
        <v>1096</v>
      </c>
      <c r="C23" s="124" t="s">
        <v>1097</v>
      </c>
      <c r="D23" s="162" t="s">
        <v>1098</v>
      </c>
      <c r="E23" s="162" t="s">
        <v>1099</v>
      </c>
      <c r="F23" s="163" t="s">
        <v>1100</v>
      </c>
      <c r="G23" s="170" t="str">
        <f t="shared" si="2"/>
        <v/>
      </c>
      <c r="H23" s="125"/>
      <c r="I23" s="126" t="str">
        <f t="shared" si="3"/>
        <v/>
      </c>
      <c r="J23" s="127"/>
      <c r="K23" s="128"/>
      <c r="L23" s="129"/>
      <c r="M23" s="129"/>
      <c r="N23" s="129"/>
      <c r="O23" s="129"/>
      <c r="P23" s="129"/>
      <c r="Q23" s="129"/>
      <c r="R23" s="129"/>
      <c r="S23" s="130" t="str">
        <f t="shared" si="4"/>
        <v/>
      </c>
      <c r="T23" s="127"/>
      <c r="U23" s="131" t="str">
        <f t="shared" si="5"/>
        <v/>
      </c>
      <c r="V23" s="126" t="str">
        <f t="shared" si="6"/>
        <v/>
      </c>
      <c r="W23" s="127"/>
      <c r="X23" s="129"/>
      <c r="Y23" s="129"/>
      <c r="Z23" s="129"/>
      <c r="AA23" s="129"/>
      <c r="AB23" s="129"/>
      <c r="AC23" s="126" t="str">
        <f t="shared" si="7"/>
        <v/>
      </c>
      <c r="AD23" s="127"/>
      <c r="AE23" s="129"/>
      <c r="AF23" s="129"/>
      <c r="AG23" s="126" t="str">
        <f t="shared" si="8"/>
        <v/>
      </c>
      <c r="AH23" s="127"/>
      <c r="AI23" s="129"/>
      <c r="AJ23" s="129"/>
      <c r="AK23" s="129"/>
      <c r="AL23" s="129"/>
      <c r="AM23" s="129"/>
      <c r="AN23" s="129"/>
      <c r="AO23" s="129"/>
      <c r="AP23" s="129"/>
      <c r="AQ23" s="126" t="str">
        <f t="shared" si="9"/>
        <v/>
      </c>
      <c r="AR23" s="127"/>
      <c r="AS23" s="129"/>
      <c r="AT23" s="129"/>
      <c r="AU23" s="126" t="str">
        <f t="shared" si="10"/>
        <v/>
      </c>
      <c r="AV23" s="127"/>
      <c r="AW23" s="129"/>
      <c r="AX23" s="129"/>
      <c r="AY23" s="129"/>
      <c r="AZ23" s="129"/>
      <c r="BA23" s="130" t="str">
        <f t="shared" si="11"/>
        <v/>
      </c>
      <c r="BB23" s="127"/>
      <c r="BC23" s="131" t="str">
        <f t="shared" si="12"/>
        <v/>
      </c>
      <c r="BD23" s="130" t="str">
        <f t="shared" si="13"/>
        <v/>
      </c>
      <c r="BE23" s="127"/>
      <c r="BF23" s="131" t="str">
        <f t="shared" si="14"/>
        <v/>
      </c>
      <c r="BG23" s="130" t="str">
        <f t="shared" si="15"/>
        <v/>
      </c>
      <c r="BH23" s="127"/>
      <c r="BI23" s="131" t="str">
        <f t="shared" si="16"/>
        <v/>
      </c>
      <c r="BJ23" s="2"/>
      <c r="BK23" s="124" t="str">
        <f t="shared" si="0"/>
        <v>Gasterosteus aculeatus</v>
      </c>
      <c r="BL23" s="123" t="str">
        <f t="shared" si="1"/>
        <v>GTA</v>
      </c>
      <c r="BM23" s="132">
        <f t="shared" si="17"/>
        <v>25</v>
      </c>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row>
    <row r="24" spans="1:252" ht="18" customHeight="1" x14ac:dyDescent="0.2">
      <c r="A24" s="236">
        <v>31</v>
      </c>
      <c r="B24" s="110" t="s">
        <v>815</v>
      </c>
      <c r="C24" s="111" t="s">
        <v>816</v>
      </c>
      <c r="D24" s="164" t="s">
        <v>817</v>
      </c>
      <c r="E24" s="164" t="s">
        <v>818</v>
      </c>
      <c r="F24" s="165" t="s">
        <v>819</v>
      </c>
      <c r="G24" s="171" t="str">
        <f t="shared" si="2"/>
        <v/>
      </c>
      <c r="H24" s="112"/>
      <c r="I24" s="77" t="str">
        <f t="shared" si="3"/>
        <v/>
      </c>
      <c r="J24" s="113"/>
      <c r="K24" s="90"/>
      <c r="L24" s="91"/>
      <c r="M24" s="91"/>
      <c r="N24" s="91"/>
      <c r="O24" s="91"/>
      <c r="P24" s="91"/>
      <c r="Q24" s="91"/>
      <c r="R24" s="91"/>
      <c r="S24" s="1" t="str">
        <f t="shared" si="4"/>
        <v/>
      </c>
      <c r="T24" s="113"/>
      <c r="U24" s="95" t="str">
        <f t="shared" si="5"/>
        <v/>
      </c>
      <c r="V24" s="77" t="str">
        <f t="shared" si="6"/>
        <v/>
      </c>
      <c r="W24" s="113"/>
      <c r="X24" s="91"/>
      <c r="Y24" s="91"/>
      <c r="Z24" s="91"/>
      <c r="AA24" s="91"/>
      <c r="AB24" s="91"/>
      <c r="AC24" s="77" t="str">
        <f t="shared" si="7"/>
        <v/>
      </c>
      <c r="AD24" s="113"/>
      <c r="AE24" s="91"/>
      <c r="AF24" s="91"/>
      <c r="AG24" s="77" t="str">
        <f t="shared" si="8"/>
        <v/>
      </c>
      <c r="AH24" s="113"/>
      <c r="AI24" s="91"/>
      <c r="AJ24" s="91"/>
      <c r="AK24" s="91"/>
      <c r="AL24" s="91"/>
      <c r="AM24" s="91"/>
      <c r="AN24" s="91"/>
      <c r="AO24" s="91"/>
      <c r="AP24" s="91"/>
      <c r="AQ24" s="77" t="str">
        <f t="shared" si="9"/>
        <v/>
      </c>
      <c r="AR24" s="113"/>
      <c r="AS24" s="91"/>
      <c r="AT24" s="91"/>
      <c r="AU24" s="77" t="str">
        <f t="shared" si="10"/>
        <v/>
      </c>
      <c r="AV24" s="113"/>
      <c r="AW24" s="91"/>
      <c r="AX24" s="91"/>
      <c r="AY24" s="91"/>
      <c r="AZ24" s="91"/>
      <c r="BA24" s="1" t="str">
        <f t="shared" si="11"/>
        <v/>
      </c>
      <c r="BB24" s="113"/>
      <c r="BC24" s="95" t="str">
        <f t="shared" si="12"/>
        <v/>
      </c>
      <c r="BD24" s="1" t="str">
        <f t="shared" si="13"/>
        <v/>
      </c>
      <c r="BE24" s="113"/>
      <c r="BF24" s="95" t="str">
        <f t="shared" si="14"/>
        <v/>
      </c>
      <c r="BG24" s="1" t="str">
        <f t="shared" si="15"/>
        <v/>
      </c>
      <c r="BH24" s="113"/>
      <c r="BI24" s="95" t="str">
        <f t="shared" si="16"/>
        <v/>
      </c>
      <c r="BK24" s="111" t="str">
        <f t="shared" si="0"/>
        <v>Scophthalmus rhombus</v>
      </c>
      <c r="BL24" s="110" t="str">
        <f t="shared" si="1"/>
        <v>BLL</v>
      </c>
      <c r="BM24" s="236">
        <f t="shared" si="17"/>
        <v>31</v>
      </c>
    </row>
    <row r="25" spans="1:252" ht="18" customHeight="1" x14ac:dyDescent="0.2">
      <c r="A25" s="237"/>
      <c r="B25" s="84" t="s">
        <v>1101</v>
      </c>
      <c r="C25" s="100" t="s">
        <v>1102</v>
      </c>
      <c r="D25" s="158" t="s">
        <v>1103</v>
      </c>
      <c r="E25" s="158" t="s">
        <v>1104</v>
      </c>
      <c r="F25" s="159" t="s">
        <v>1105</v>
      </c>
      <c r="G25" s="168" t="str">
        <f t="shared" si="2"/>
        <v/>
      </c>
      <c r="H25" s="103"/>
      <c r="I25" s="77" t="str">
        <f t="shared" si="3"/>
        <v/>
      </c>
      <c r="J25" s="87"/>
      <c r="K25" s="90"/>
      <c r="L25" s="91"/>
      <c r="M25" s="91"/>
      <c r="N25" s="91"/>
      <c r="O25" s="91"/>
      <c r="P25" s="91"/>
      <c r="Q25" s="91"/>
      <c r="R25" s="91"/>
      <c r="S25" s="1" t="str">
        <f t="shared" si="4"/>
        <v/>
      </c>
      <c r="T25" s="87"/>
      <c r="U25" s="95" t="str">
        <f t="shared" si="5"/>
        <v/>
      </c>
      <c r="V25" s="77" t="str">
        <f t="shared" si="6"/>
        <v/>
      </c>
      <c r="W25" s="87"/>
      <c r="X25" s="91"/>
      <c r="Y25" s="91"/>
      <c r="Z25" s="91"/>
      <c r="AA25" s="91"/>
      <c r="AB25" s="91"/>
      <c r="AC25" s="77" t="str">
        <f t="shared" si="7"/>
        <v/>
      </c>
      <c r="AD25" s="87"/>
      <c r="AE25" s="91"/>
      <c r="AF25" s="91"/>
      <c r="AG25" s="77" t="str">
        <f t="shared" si="8"/>
        <v/>
      </c>
      <c r="AH25" s="87"/>
      <c r="AI25" s="91"/>
      <c r="AJ25" s="91"/>
      <c r="AK25" s="91"/>
      <c r="AL25" s="91"/>
      <c r="AM25" s="91"/>
      <c r="AN25" s="91"/>
      <c r="AO25" s="91"/>
      <c r="AP25" s="91"/>
      <c r="AQ25" s="77" t="str">
        <f t="shared" si="9"/>
        <v/>
      </c>
      <c r="AR25" s="87"/>
      <c r="AS25" s="91"/>
      <c r="AT25" s="91"/>
      <c r="AU25" s="77" t="str">
        <f t="shared" si="10"/>
        <v/>
      </c>
      <c r="AV25" s="87"/>
      <c r="AW25" s="91"/>
      <c r="AX25" s="91"/>
      <c r="AY25" s="91"/>
      <c r="AZ25" s="91"/>
      <c r="BA25" s="1" t="str">
        <f t="shared" si="11"/>
        <v/>
      </c>
      <c r="BB25" s="87"/>
      <c r="BC25" s="95" t="str">
        <f t="shared" si="12"/>
        <v/>
      </c>
      <c r="BD25" s="1" t="str">
        <f t="shared" si="13"/>
        <v/>
      </c>
      <c r="BE25" s="87"/>
      <c r="BF25" s="95" t="str">
        <f t="shared" si="14"/>
        <v/>
      </c>
      <c r="BG25" s="1" t="str">
        <f t="shared" si="15"/>
        <v/>
      </c>
      <c r="BH25" s="87"/>
      <c r="BI25" s="95" t="str">
        <f t="shared" si="16"/>
        <v/>
      </c>
      <c r="BK25" s="100" t="str">
        <f t="shared" si="0"/>
        <v>Dicologlossa cuneata</v>
      </c>
      <c r="BL25" s="84" t="str">
        <f t="shared" si="1"/>
        <v>CET</v>
      </c>
      <c r="BM25" s="237">
        <f t="shared" si="17"/>
        <v>0</v>
      </c>
    </row>
    <row r="26" spans="1:252" ht="18" customHeight="1" x14ac:dyDescent="0.2">
      <c r="A26" s="237"/>
      <c r="B26" s="84" t="s">
        <v>1106</v>
      </c>
      <c r="C26" s="100" t="s">
        <v>1107</v>
      </c>
      <c r="D26" s="158" t="s">
        <v>1108</v>
      </c>
      <c r="E26" s="158" t="s">
        <v>1109</v>
      </c>
      <c r="F26" s="159" t="s">
        <v>1110</v>
      </c>
      <c r="G26" s="168" t="str">
        <f t="shared" si="2"/>
        <v/>
      </c>
      <c r="H26" s="103"/>
      <c r="I26" s="77" t="str">
        <f t="shared" si="3"/>
        <v/>
      </c>
      <c r="J26" s="87"/>
      <c r="K26" s="90"/>
      <c r="L26" s="91"/>
      <c r="M26" s="91"/>
      <c r="N26" s="91"/>
      <c r="O26" s="91"/>
      <c r="P26" s="91"/>
      <c r="Q26" s="91"/>
      <c r="R26" s="91"/>
      <c r="S26" s="1" t="str">
        <f t="shared" si="4"/>
        <v/>
      </c>
      <c r="T26" s="87"/>
      <c r="U26" s="95" t="str">
        <f t="shared" si="5"/>
        <v/>
      </c>
      <c r="V26" s="77" t="str">
        <f t="shared" si="6"/>
        <v/>
      </c>
      <c r="W26" s="87"/>
      <c r="X26" s="91"/>
      <c r="Y26" s="91"/>
      <c r="Z26" s="91"/>
      <c r="AA26" s="91"/>
      <c r="AB26" s="91"/>
      <c r="AC26" s="77" t="str">
        <f t="shared" si="7"/>
        <v/>
      </c>
      <c r="AD26" s="87"/>
      <c r="AE26" s="91"/>
      <c r="AF26" s="91"/>
      <c r="AG26" s="77" t="str">
        <f t="shared" si="8"/>
        <v/>
      </c>
      <c r="AH26" s="87"/>
      <c r="AI26" s="91"/>
      <c r="AJ26" s="91"/>
      <c r="AK26" s="91"/>
      <c r="AL26" s="91"/>
      <c r="AM26" s="91"/>
      <c r="AN26" s="91"/>
      <c r="AO26" s="91"/>
      <c r="AP26" s="91"/>
      <c r="AQ26" s="77" t="str">
        <f t="shared" si="9"/>
        <v/>
      </c>
      <c r="AR26" s="87"/>
      <c r="AS26" s="91"/>
      <c r="AT26" s="91"/>
      <c r="AU26" s="77" t="str">
        <f t="shared" si="10"/>
        <v/>
      </c>
      <c r="AV26" s="87"/>
      <c r="AW26" s="91"/>
      <c r="AX26" s="91"/>
      <c r="AY26" s="91"/>
      <c r="AZ26" s="91"/>
      <c r="BA26" s="1" t="str">
        <f t="shared" si="11"/>
        <v/>
      </c>
      <c r="BB26" s="87"/>
      <c r="BC26" s="95" t="str">
        <f t="shared" si="12"/>
        <v/>
      </c>
      <c r="BD26" s="1" t="str">
        <f t="shared" si="13"/>
        <v/>
      </c>
      <c r="BE26" s="87"/>
      <c r="BF26" s="95" t="str">
        <f t="shared" si="14"/>
        <v/>
      </c>
      <c r="BG26" s="1" t="str">
        <f t="shared" si="15"/>
        <v/>
      </c>
      <c r="BH26" s="87"/>
      <c r="BI26" s="95" t="str">
        <f t="shared" si="16"/>
        <v/>
      </c>
      <c r="BK26" s="100" t="str">
        <f t="shared" si="0"/>
        <v>Citharidae</v>
      </c>
      <c r="BL26" s="84" t="str">
        <f t="shared" si="1"/>
        <v>CIT</v>
      </c>
      <c r="BM26" s="237">
        <f t="shared" si="17"/>
        <v>0</v>
      </c>
    </row>
    <row r="27" spans="1:252" ht="18" customHeight="1" x14ac:dyDescent="0.2">
      <c r="A27" s="237"/>
      <c r="B27" s="84" t="s">
        <v>810</v>
      </c>
      <c r="C27" s="100" t="s">
        <v>811</v>
      </c>
      <c r="D27" s="158" t="s">
        <v>812</v>
      </c>
      <c r="E27" s="158" t="s">
        <v>813</v>
      </c>
      <c r="F27" s="159" t="s">
        <v>814</v>
      </c>
      <c r="G27" s="168" t="str">
        <f t="shared" si="2"/>
        <v/>
      </c>
      <c r="H27" s="103"/>
      <c r="I27" s="77" t="str">
        <f t="shared" si="3"/>
        <v/>
      </c>
      <c r="J27" s="87"/>
      <c r="K27" s="90"/>
      <c r="L27" s="91"/>
      <c r="M27" s="91"/>
      <c r="N27" s="91"/>
      <c r="O27" s="91"/>
      <c r="P27" s="91"/>
      <c r="Q27" s="91"/>
      <c r="R27" s="91"/>
      <c r="S27" s="1" t="str">
        <f t="shared" si="4"/>
        <v/>
      </c>
      <c r="T27" s="87"/>
      <c r="U27" s="95" t="str">
        <f t="shared" si="5"/>
        <v/>
      </c>
      <c r="V27" s="77" t="str">
        <f t="shared" si="6"/>
        <v/>
      </c>
      <c r="W27" s="87"/>
      <c r="X27" s="91"/>
      <c r="Y27" s="91"/>
      <c r="Z27" s="91"/>
      <c r="AA27" s="91"/>
      <c r="AB27" s="91"/>
      <c r="AC27" s="77" t="str">
        <f t="shared" si="7"/>
        <v/>
      </c>
      <c r="AD27" s="87"/>
      <c r="AE27" s="91"/>
      <c r="AF27" s="91"/>
      <c r="AG27" s="77" t="str">
        <f t="shared" si="8"/>
        <v/>
      </c>
      <c r="AH27" s="87"/>
      <c r="AI27" s="91"/>
      <c r="AJ27" s="91"/>
      <c r="AK27" s="91"/>
      <c r="AL27" s="91"/>
      <c r="AM27" s="91"/>
      <c r="AN27" s="91"/>
      <c r="AO27" s="91"/>
      <c r="AP27" s="91"/>
      <c r="AQ27" s="77" t="str">
        <f t="shared" si="9"/>
        <v/>
      </c>
      <c r="AR27" s="87"/>
      <c r="AS27" s="91"/>
      <c r="AT27" s="91"/>
      <c r="AU27" s="77" t="str">
        <f t="shared" si="10"/>
        <v/>
      </c>
      <c r="AV27" s="87"/>
      <c r="AW27" s="91"/>
      <c r="AX27" s="91"/>
      <c r="AY27" s="91"/>
      <c r="AZ27" s="91"/>
      <c r="BA27" s="1" t="str">
        <f t="shared" si="11"/>
        <v/>
      </c>
      <c r="BB27" s="87"/>
      <c r="BC27" s="95" t="str">
        <f t="shared" si="12"/>
        <v/>
      </c>
      <c r="BD27" s="1" t="str">
        <f t="shared" si="13"/>
        <v/>
      </c>
      <c r="BE27" s="87"/>
      <c r="BF27" s="95" t="str">
        <f t="shared" si="14"/>
        <v/>
      </c>
      <c r="BG27" s="1" t="str">
        <f t="shared" si="15"/>
        <v/>
      </c>
      <c r="BH27" s="87"/>
      <c r="BI27" s="95" t="str">
        <f t="shared" si="16"/>
        <v/>
      </c>
      <c r="BK27" s="100" t="str">
        <f t="shared" si="0"/>
        <v>Platichthys flesus</v>
      </c>
      <c r="BL27" s="84" t="str">
        <f t="shared" si="1"/>
        <v>FLE</v>
      </c>
      <c r="BM27" s="237">
        <f t="shared" si="17"/>
        <v>0</v>
      </c>
    </row>
    <row r="28" spans="1:252" ht="18" customHeight="1" x14ac:dyDescent="0.2">
      <c r="A28" s="237"/>
      <c r="B28" s="84" t="s">
        <v>322</v>
      </c>
      <c r="C28" s="100" t="s">
        <v>331</v>
      </c>
      <c r="D28" s="158" t="s">
        <v>323</v>
      </c>
      <c r="E28" s="158" t="s">
        <v>357</v>
      </c>
      <c r="F28" s="159" t="s">
        <v>358</v>
      </c>
      <c r="G28" s="168" t="str">
        <f t="shared" si="2"/>
        <v/>
      </c>
      <c r="H28" s="103"/>
      <c r="I28" s="77" t="str">
        <f t="shared" si="3"/>
        <v/>
      </c>
      <c r="J28" s="87"/>
      <c r="K28" s="90"/>
      <c r="L28" s="91"/>
      <c r="M28" s="91"/>
      <c r="N28" s="91"/>
      <c r="O28" s="91"/>
      <c r="P28" s="91"/>
      <c r="Q28" s="91"/>
      <c r="R28" s="91"/>
      <c r="S28" s="1" t="str">
        <f t="shared" si="4"/>
        <v/>
      </c>
      <c r="T28" s="87"/>
      <c r="U28" s="95" t="str">
        <f t="shared" si="5"/>
        <v/>
      </c>
      <c r="V28" s="77" t="str">
        <f t="shared" si="6"/>
        <v/>
      </c>
      <c r="W28" s="87"/>
      <c r="X28" s="91"/>
      <c r="Y28" s="91"/>
      <c r="Z28" s="91"/>
      <c r="AA28" s="91"/>
      <c r="AB28" s="91"/>
      <c r="AC28" s="77" t="str">
        <f t="shared" si="7"/>
        <v/>
      </c>
      <c r="AD28" s="87"/>
      <c r="AE28" s="91"/>
      <c r="AF28" s="91"/>
      <c r="AG28" s="77" t="str">
        <f t="shared" si="8"/>
        <v/>
      </c>
      <c r="AH28" s="87"/>
      <c r="AI28" s="91"/>
      <c r="AJ28" s="91"/>
      <c r="AK28" s="91"/>
      <c r="AL28" s="91"/>
      <c r="AM28" s="91"/>
      <c r="AN28" s="91"/>
      <c r="AO28" s="91"/>
      <c r="AP28" s="91"/>
      <c r="AQ28" s="77" t="str">
        <f t="shared" si="9"/>
        <v/>
      </c>
      <c r="AR28" s="87"/>
      <c r="AS28" s="91"/>
      <c r="AT28" s="91"/>
      <c r="AU28" s="77" t="str">
        <f t="shared" si="10"/>
        <v/>
      </c>
      <c r="AV28" s="87"/>
      <c r="AW28" s="91"/>
      <c r="AX28" s="91"/>
      <c r="AY28" s="91"/>
      <c r="AZ28" s="91"/>
      <c r="BA28" s="1" t="str">
        <f t="shared" si="11"/>
        <v/>
      </c>
      <c r="BB28" s="87"/>
      <c r="BC28" s="95" t="str">
        <f t="shared" si="12"/>
        <v/>
      </c>
      <c r="BD28" s="1" t="str">
        <f t="shared" si="13"/>
        <v/>
      </c>
      <c r="BE28" s="87"/>
      <c r="BF28" s="95" t="str">
        <f t="shared" si="14"/>
        <v/>
      </c>
      <c r="BG28" s="1" t="str">
        <f t="shared" si="15"/>
        <v/>
      </c>
      <c r="BH28" s="87"/>
      <c r="BI28" s="95" t="str">
        <f t="shared" si="16"/>
        <v/>
      </c>
      <c r="BK28" s="100" t="str">
        <f t="shared" si="0"/>
        <v>Pleuronectiformes</v>
      </c>
      <c r="BL28" s="84" t="str">
        <f t="shared" si="1"/>
        <v>FLX</v>
      </c>
      <c r="BM28" s="237">
        <f t="shared" si="17"/>
        <v>0</v>
      </c>
    </row>
    <row r="29" spans="1:252" ht="18" customHeight="1" x14ac:dyDescent="0.2">
      <c r="A29" s="237"/>
      <c r="B29" s="84" t="s">
        <v>352</v>
      </c>
      <c r="C29" s="100" t="s">
        <v>353</v>
      </c>
      <c r="D29" s="158" t="s">
        <v>354</v>
      </c>
      <c r="E29" s="158" t="s">
        <v>355</v>
      </c>
      <c r="F29" s="159" t="s">
        <v>356</v>
      </c>
      <c r="G29" s="168" t="str">
        <f t="shared" si="2"/>
        <v/>
      </c>
      <c r="H29" s="103"/>
      <c r="I29" s="77" t="str">
        <f t="shared" si="3"/>
        <v/>
      </c>
      <c r="J29" s="87"/>
      <c r="K29" s="90"/>
      <c r="L29" s="91"/>
      <c r="M29" s="91"/>
      <c r="N29" s="91"/>
      <c r="O29" s="91"/>
      <c r="P29" s="91"/>
      <c r="Q29" s="91"/>
      <c r="R29" s="91"/>
      <c r="S29" s="1" t="str">
        <f t="shared" si="4"/>
        <v/>
      </c>
      <c r="T29" s="87"/>
      <c r="U29" s="95" t="str">
        <f t="shared" si="5"/>
        <v/>
      </c>
      <c r="V29" s="77" t="str">
        <f t="shared" si="6"/>
        <v/>
      </c>
      <c r="W29" s="87"/>
      <c r="X29" s="91"/>
      <c r="Y29" s="91"/>
      <c r="Z29" s="91"/>
      <c r="AA29" s="91"/>
      <c r="AB29" s="91"/>
      <c r="AC29" s="77" t="str">
        <f t="shared" si="7"/>
        <v/>
      </c>
      <c r="AD29" s="87"/>
      <c r="AE29" s="91"/>
      <c r="AF29" s="91"/>
      <c r="AG29" s="77" t="str">
        <f t="shared" si="8"/>
        <v/>
      </c>
      <c r="AH29" s="87"/>
      <c r="AI29" s="91"/>
      <c r="AJ29" s="91"/>
      <c r="AK29" s="91"/>
      <c r="AL29" s="91"/>
      <c r="AM29" s="91"/>
      <c r="AN29" s="91"/>
      <c r="AO29" s="91"/>
      <c r="AP29" s="91"/>
      <c r="AQ29" s="77" t="str">
        <f t="shared" si="9"/>
        <v/>
      </c>
      <c r="AR29" s="87"/>
      <c r="AS29" s="91"/>
      <c r="AT29" s="91"/>
      <c r="AU29" s="77" t="str">
        <f t="shared" si="10"/>
        <v/>
      </c>
      <c r="AV29" s="87"/>
      <c r="AW29" s="91"/>
      <c r="AX29" s="91"/>
      <c r="AY29" s="91"/>
      <c r="AZ29" s="91"/>
      <c r="BA29" s="1" t="str">
        <f t="shared" si="11"/>
        <v/>
      </c>
      <c r="BB29" s="87"/>
      <c r="BC29" s="95" t="str">
        <f t="shared" si="12"/>
        <v/>
      </c>
      <c r="BD29" s="1" t="str">
        <f t="shared" si="13"/>
        <v/>
      </c>
      <c r="BE29" s="87"/>
      <c r="BF29" s="95" t="str">
        <f t="shared" si="14"/>
        <v/>
      </c>
      <c r="BG29" s="1" t="str">
        <f t="shared" si="15"/>
        <v/>
      </c>
      <c r="BH29" s="87"/>
      <c r="BI29" s="95" t="str">
        <f t="shared" si="16"/>
        <v/>
      </c>
      <c r="BK29" s="100" t="str">
        <f t="shared" si="0"/>
        <v>Lepidorhombus whiffiagonis</v>
      </c>
      <c r="BL29" s="84" t="str">
        <f t="shared" si="1"/>
        <v>MEG</v>
      </c>
      <c r="BM29" s="237">
        <f t="shared" si="17"/>
        <v>0</v>
      </c>
    </row>
    <row r="30" spans="1:252" ht="18" customHeight="1" x14ac:dyDescent="0.2">
      <c r="A30" s="237"/>
      <c r="B30" s="84" t="s">
        <v>805</v>
      </c>
      <c r="C30" s="100" t="s">
        <v>806</v>
      </c>
      <c r="D30" s="158" t="s">
        <v>807</v>
      </c>
      <c r="E30" s="158" t="s">
        <v>808</v>
      </c>
      <c r="F30" s="159" t="s">
        <v>809</v>
      </c>
      <c r="G30" s="168" t="str">
        <f t="shared" si="2"/>
        <v/>
      </c>
      <c r="H30" s="103"/>
      <c r="I30" s="77" t="str">
        <f t="shared" si="3"/>
        <v/>
      </c>
      <c r="J30" s="87"/>
      <c r="K30" s="90"/>
      <c r="L30" s="91"/>
      <c r="M30" s="91"/>
      <c r="N30" s="91"/>
      <c r="O30" s="91"/>
      <c r="P30" s="91"/>
      <c r="Q30" s="91"/>
      <c r="R30" s="91"/>
      <c r="S30" s="1" t="str">
        <f t="shared" si="4"/>
        <v/>
      </c>
      <c r="T30" s="87"/>
      <c r="U30" s="95" t="str">
        <f t="shared" si="5"/>
        <v/>
      </c>
      <c r="V30" s="77" t="str">
        <f t="shared" si="6"/>
        <v/>
      </c>
      <c r="W30" s="87"/>
      <c r="X30" s="91"/>
      <c r="Y30" s="91"/>
      <c r="Z30" s="91"/>
      <c r="AA30" s="91"/>
      <c r="AB30" s="91"/>
      <c r="AC30" s="77" t="str">
        <f t="shared" si="7"/>
        <v/>
      </c>
      <c r="AD30" s="87"/>
      <c r="AE30" s="91"/>
      <c r="AF30" s="91"/>
      <c r="AG30" s="77" t="str">
        <f t="shared" si="8"/>
        <v/>
      </c>
      <c r="AH30" s="87"/>
      <c r="AI30" s="91"/>
      <c r="AJ30" s="91"/>
      <c r="AK30" s="91"/>
      <c r="AL30" s="91"/>
      <c r="AM30" s="91"/>
      <c r="AN30" s="91"/>
      <c r="AO30" s="91"/>
      <c r="AP30" s="91"/>
      <c r="AQ30" s="77" t="str">
        <f t="shared" si="9"/>
        <v/>
      </c>
      <c r="AR30" s="87"/>
      <c r="AS30" s="91"/>
      <c r="AT30" s="91"/>
      <c r="AU30" s="77" t="str">
        <f t="shared" si="10"/>
        <v/>
      </c>
      <c r="AV30" s="87"/>
      <c r="AW30" s="91"/>
      <c r="AX30" s="91"/>
      <c r="AY30" s="91"/>
      <c r="AZ30" s="91"/>
      <c r="BA30" s="1" t="str">
        <f t="shared" si="11"/>
        <v/>
      </c>
      <c r="BB30" s="87"/>
      <c r="BC30" s="95" t="str">
        <f t="shared" si="12"/>
        <v/>
      </c>
      <c r="BD30" s="1" t="str">
        <f t="shared" si="13"/>
        <v/>
      </c>
      <c r="BE30" s="87"/>
      <c r="BF30" s="95" t="str">
        <f t="shared" si="14"/>
        <v/>
      </c>
      <c r="BG30" s="1" t="str">
        <f t="shared" si="15"/>
        <v/>
      </c>
      <c r="BH30" s="87"/>
      <c r="BI30" s="95" t="str">
        <f t="shared" si="16"/>
        <v/>
      </c>
      <c r="BK30" s="100" t="str">
        <f t="shared" si="0"/>
        <v>Pleuronectes platessa</v>
      </c>
      <c r="BL30" s="84" t="str">
        <f t="shared" si="1"/>
        <v>PLE</v>
      </c>
      <c r="BM30" s="237">
        <f t="shared" si="17"/>
        <v>0</v>
      </c>
    </row>
    <row r="31" spans="1:252" s="14" customFormat="1" ht="18" customHeight="1" x14ac:dyDescent="0.2">
      <c r="A31" s="237"/>
      <c r="B31" s="84" t="s">
        <v>1111</v>
      </c>
      <c r="C31" s="100" t="s">
        <v>1112</v>
      </c>
      <c r="D31" s="158" t="s">
        <v>1113</v>
      </c>
      <c r="E31" s="158" t="s">
        <v>1114</v>
      </c>
      <c r="F31" s="159" t="s">
        <v>1115</v>
      </c>
      <c r="G31" s="168" t="str">
        <f t="shared" si="2"/>
        <v/>
      </c>
      <c r="H31" s="103"/>
      <c r="I31" s="77" t="str">
        <f t="shared" si="3"/>
        <v/>
      </c>
      <c r="J31" s="87"/>
      <c r="K31" s="90"/>
      <c r="L31" s="91"/>
      <c r="M31" s="91"/>
      <c r="N31" s="91"/>
      <c r="O31" s="91"/>
      <c r="P31" s="91"/>
      <c r="Q31" s="91"/>
      <c r="R31" s="91"/>
      <c r="S31" s="1" t="str">
        <f t="shared" si="4"/>
        <v/>
      </c>
      <c r="T31" s="87"/>
      <c r="U31" s="95" t="str">
        <f t="shared" si="5"/>
        <v/>
      </c>
      <c r="V31" s="77" t="str">
        <f t="shared" si="6"/>
        <v/>
      </c>
      <c r="W31" s="87"/>
      <c r="X31" s="91"/>
      <c r="Y31" s="91"/>
      <c r="Z31" s="91"/>
      <c r="AA31" s="91"/>
      <c r="AB31" s="91"/>
      <c r="AC31" s="77" t="str">
        <f t="shared" si="7"/>
        <v/>
      </c>
      <c r="AD31" s="87"/>
      <c r="AE31" s="91"/>
      <c r="AF31" s="91"/>
      <c r="AG31" s="77" t="str">
        <f t="shared" si="8"/>
        <v/>
      </c>
      <c r="AH31" s="87"/>
      <c r="AI31" s="91"/>
      <c r="AJ31" s="91"/>
      <c r="AK31" s="91"/>
      <c r="AL31" s="91"/>
      <c r="AM31" s="91"/>
      <c r="AN31" s="91"/>
      <c r="AO31" s="91"/>
      <c r="AP31" s="91"/>
      <c r="AQ31" s="77" t="str">
        <f t="shared" si="9"/>
        <v/>
      </c>
      <c r="AR31" s="87"/>
      <c r="AS31" s="91"/>
      <c r="AT31" s="91"/>
      <c r="AU31" s="77" t="str">
        <f t="shared" si="10"/>
        <v/>
      </c>
      <c r="AV31" s="87"/>
      <c r="AW31" s="91"/>
      <c r="AX31" s="91"/>
      <c r="AY31" s="91"/>
      <c r="AZ31" s="91"/>
      <c r="BA31" s="1" t="str">
        <f t="shared" si="11"/>
        <v/>
      </c>
      <c r="BB31" s="87"/>
      <c r="BC31" s="95" t="str">
        <f t="shared" si="12"/>
        <v/>
      </c>
      <c r="BD31" s="1" t="str">
        <f t="shared" si="13"/>
        <v/>
      </c>
      <c r="BE31" s="87"/>
      <c r="BF31" s="95" t="str">
        <f t="shared" si="14"/>
        <v/>
      </c>
      <c r="BG31" s="1" t="str">
        <f t="shared" si="15"/>
        <v/>
      </c>
      <c r="BH31" s="87"/>
      <c r="BI31" s="95" t="str">
        <f t="shared" si="16"/>
        <v/>
      </c>
      <c r="BJ31" s="2"/>
      <c r="BK31" s="100" t="str">
        <f t="shared" si="0"/>
        <v>Scophthalmidae</v>
      </c>
      <c r="BL31" s="84" t="str">
        <f t="shared" si="1"/>
        <v>SCF</v>
      </c>
      <c r="BM31" s="237">
        <f t="shared" si="17"/>
        <v>0</v>
      </c>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row>
    <row r="32" spans="1:252" ht="18" customHeight="1" x14ac:dyDescent="0.2">
      <c r="A32" s="237"/>
      <c r="B32" s="84" t="s">
        <v>347</v>
      </c>
      <c r="C32" s="100" t="s">
        <v>348</v>
      </c>
      <c r="D32" s="158" t="s">
        <v>349</v>
      </c>
      <c r="E32" s="158" t="s">
        <v>350</v>
      </c>
      <c r="F32" s="159" t="s">
        <v>351</v>
      </c>
      <c r="G32" s="168" t="str">
        <f t="shared" si="2"/>
        <v/>
      </c>
      <c r="H32" s="103"/>
      <c r="I32" s="77" t="str">
        <f t="shared" si="3"/>
        <v/>
      </c>
      <c r="J32" s="87"/>
      <c r="K32" s="90"/>
      <c r="L32" s="91"/>
      <c r="M32" s="91"/>
      <c r="N32" s="91"/>
      <c r="O32" s="91"/>
      <c r="P32" s="91"/>
      <c r="Q32" s="91"/>
      <c r="R32" s="91"/>
      <c r="S32" s="1" t="str">
        <f t="shared" si="4"/>
        <v/>
      </c>
      <c r="T32" s="87"/>
      <c r="U32" s="95" t="str">
        <f t="shared" si="5"/>
        <v/>
      </c>
      <c r="V32" s="77" t="str">
        <f t="shared" si="6"/>
        <v/>
      </c>
      <c r="W32" s="87"/>
      <c r="X32" s="91"/>
      <c r="Y32" s="91"/>
      <c r="Z32" s="91"/>
      <c r="AA32" s="91"/>
      <c r="AB32" s="91"/>
      <c r="AC32" s="77" t="str">
        <f t="shared" si="7"/>
        <v/>
      </c>
      <c r="AD32" s="87"/>
      <c r="AE32" s="91"/>
      <c r="AF32" s="91"/>
      <c r="AG32" s="77" t="str">
        <f t="shared" si="8"/>
        <v/>
      </c>
      <c r="AH32" s="87"/>
      <c r="AI32" s="91"/>
      <c r="AJ32" s="91"/>
      <c r="AK32" s="91"/>
      <c r="AL32" s="91"/>
      <c r="AM32" s="91"/>
      <c r="AN32" s="91"/>
      <c r="AO32" s="91"/>
      <c r="AP32" s="91"/>
      <c r="AQ32" s="77" t="str">
        <f t="shared" si="9"/>
        <v/>
      </c>
      <c r="AR32" s="87"/>
      <c r="AS32" s="91"/>
      <c r="AT32" s="91"/>
      <c r="AU32" s="77" t="str">
        <f t="shared" si="10"/>
        <v/>
      </c>
      <c r="AV32" s="87"/>
      <c r="AW32" s="91"/>
      <c r="AX32" s="91"/>
      <c r="AY32" s="91"/>
      <c r="AZ32" s="91"/>
      <c r="BA32" s="1" t="str">
        <f t="shared" si="11"/>
        <v/>
      </c>
      <c r="BB32" s="87"/>
      <c r="BC32" s="95" t="str">
        <f t="shared" si="12"/>
        <v/>
      </c>
      <c r="BD32" s="1" t="str">
        <f t="shared" si="13"/>
        <v/>
      </c>
      <c r="BE32" s="87"/>
      <c r="BF32" s="95" t="str">
        <f t="shared" si="14"/>
        <v/>
      </c>
      <c r="BG32" s="1" t="str">
        <f t="shared" si="15"/>
        <v/>
      </c>
      <c r="BH32" s="87"/>
      <c r="BI32" s="95" t="str">
        <f t="shared" si="16"/>
        <v/>
      </c>
      <c r="BK32" s="100" t="str">
        <f t="shared" si="0"/>
        <v>Solea solea</v>
      </c>
      <c r="BL32" s="84" t="str">
        <f t="shared" si="1"/>
        <v>SOL</v>
      </c>
      <c r="BM32" s="237">
        <f t="shared" si="17"/>
        <v>0</v>
      </c>
    </row>
    <row r="33" spans="1:252" ht="18" customHeight="1" x14ac:dyDescent="0.2">
      <c r="A33" s="237"/>
      <c r="B33" s="84" t="s">
        <v>1116</v>
      </c>
      <c r="C33" s="100" t="s">
        <v>1117</v>
      </c>
      <c r="D33" s="158" t="s">
        <v>1118</v>
      </c>
      <c r="E33" s="158" t="s">
        <v>1119</v>
      </c>
      <c r="F33" s="159" t="s">
        <v>1120</v>
      </c>
      <c r="G33" s="168" t="str">
        <f t="shared" si="2"/>
        <v/>
      </c>
      <c r="H33" s="103"/>
      <c r="I33" s="77" t="str">
        <f t="shared" si="3"/>
        <v/>
      </c>
      <c r="J33" s="87"/>
      <c r="K33" s="90"/>
      <c r="L33" s="91"/>
      <c r="M33" s="91"/>
      <c r="N33" s="91"/>
      <c r="O33" s="91"/>
      <c r="P33" s="91"/>
      <c r="Q33" s="91"/>
      <c r="R33" s="91"/>
      <c r="S33" s="1" t="str">
        <f t="shared" si="4"/>
        <v/>
      </c>
      <c r="T33" s="87"/>
      <c r="U33" s="95" t="str">
        <f t="shared" si="5"/>
        <v/>
      </c>
      <c r="V33" s="77" t="str">
        <f t="shared" si="6"/>
        <v/>
      </c>
      <c r="W33" s="87"/>
      <c r="X33" s="91"/>
      <c r="Y33" s="91"/>
      <c r="Z33" s="91"/>
      <c r="AA33" s="91"/>
      <c r="AB33" s="91"/>
      <c r="AC33" s="77" t="str">
        <f t="shared" si="7"/>
        <v/>
      </c>
      <c r="AD33" s="87"/>
      <c r="AE33" s="91"/>
      <c r="AF33" s="91"/>
      <c r="AG33" s="77" t="str">
        <f t="shared" si="8"/>
        <v/>
      </c>
      <c r="AH33" s="87"/>
      <c r="AI33" s="91"/>
      <c r="AJ33" s="91"/>
      <c r="AK33" s="91"/>
      <c r="AL33" s="91"/>
      <c r="AM33" s="91"/>
      <c r="AN33" s="91"/>
      <c r="AO33" s="91"/>
      <c r="AP33" s="91"/>
      <c r="AQ33" s="77" t="str">
        <f t="shared" si="9"/>
        <v/>
      </c>
      <c r="AR33" s="87"/>
      <c r="AS33" s="91"/>
      <c r="AT33" s="91"/>
      <c r="AU33" s="77" t="str">
        <f t="shared" si="10"/>
        <v/>
      </c>
      <c r="AV33" s="87"/>
      <c r="AW33" s="91"/>
      <c r="AX33" s="91"/>
      <c r="AY33" s="91"/>
      <c r="AZ33" s="91"/>
      <c r="BA33" s="1" t="str">
        <f t="shared" si="11"/>
        <v/>
      </c>
      <c r="BB33" s="87"/>
      <c r="BC33" s="95" t="str">
        <f t="shared" si="12"/>
        <v/>
      </c>
      <c r="BD33" s="1" t="str">
        <f t="shared" si="13"/>
        <v/>
      </c>
      <c r="BE33" s="87"/>
      <c r="BF33" s="95" t="str">
        <f t="shared" si="14"/>
        <v/>
      </c>
      <c r="BG33" s="1" t="str">
        <f t="shared" si="15"/>
        <v/>
      </c>
      <c r="BH33" s="87"/>
      <c r="BI33" s="95" t="str">
        <f t="shared" si="16"/>
        <v/>
      </c>
      <c r="BK33" s="100" t="str">
        <f t="shared" si="0"/>
        <v>Soleidae</v>
      </c>
      <c r="BL33" s="84" t="str">
        <f t="shared" si="1"/>
        <v>SOX</v>
      </c>
      <c r="BM33" s="237">
        <f t="shared" si="17"/>
        <v>0</v>
      </c>
    </row>
    <row r="34" spans="1:252" ht="18" customHeight="1" thickBot="1" x14ac:dyDescent="0.25">
      <c r="A34" s="238"/>
      <c r="B34" s="114" t="s">
        <v>820</v>
      </c>
      <c r="C34" s="115" t="s">
        <v>821</v>
      </c>
      <c r="D34" s="160" t="s">
        <v>822</v>
      </c>
      <c r="E34" s="160" t="s">
        <v>822</v>
      </c>
      <c r="F34" s="161" t="s">
        <v>823</v>
      </c>
      <c r="G34" s="169" t="str">
        <f t="shared" si="2"/>
        <v/>
      </c>
      <c r="H34" s="116"/>
      <c r="I34" s="117" t="str">
        <f t="shared" si="3"/>
        <v/>
      </c>
      <c r="J34" s="118"/>
      <c r="K34" s="119"/>
      <c r="L34" s="120"/>
      <c r="M34" s="120"/>
      <c r="N34" s="120"/>
      <c r="O34" s="120"/>
      <c r="P34" s="120"/>
      <c r="Q34" s="120"/>
      <c r="R34" s="120"/>
      <c r="S34" s="121" t="str">
        <f t="shared" si="4"/>
        <v/>
      </c>
      <c r="T34" s="118"/>
      <c r="U34" s="122" t="str">
        <f t="shared" si="5"/>
        <v/>
      </c>
      <c r="V34" s="117" t="str">
        <f t="shared" si="6"/>
        <v/>
      </c>
      <c r="W34" s="118"/>
      <c r="X34" s="120"/>
      <c r="Y34" s="120"/>
      <c r="Z34" s="120"/>
      <c r="AA34" s="120"/>
      <c r="AB34" s="120"/>
      <c r="AC34" s="117" t="str">
        <f t="shared" si="7"/>
        <v/>
      </c>
      <c r="AD34" s="118"/>
      <c r="AE34" s="120"/>
      <c r="AF34" s="120"/>
      <c r="AG34" s="117" t="str">
        <f t="shared" si="8"/>
        <v/>
      </c>
      <c r="AH34" s="118"/>
      <c r="AI34" s="120"/>
      <c r="AJ34" s="120"/>
      <c r="AK34" s="120"/>
      <c r="AL34" s="120"/>
      <c r="AM34" s="120"/>
      <c r="AN34" s="120"/>
      <c r="AO34" s="120"/>
      <c r="AP34" s="120"/>
      <c r="AQ34" s="117" t="str">
        <f t="shared" si="9"/>
        <v/>
      </c>
      <c r="AR34" s="118"/>
      <c r="AS34" s="120"/>
      <c r="AT34" s="120"/>
      <c r="AU34" s="117" t="str">
        <f t="shared" si="10"/>
        <v/>
      </c>
      <c r="AV34" s="118"/>
      <c r="AW34" s="120"/>
      <c r="AX34" s="120"/>
      <c r="AY34" s="120"/>
      <c r="AZ34" s="120"/>
      <c r="BA34" s="121" t="str">
        <f t="shared" si="11"/>
        <v/>
      </c>
      <c r="BB34" s="118"/>
      <c r="BC34" s="122" t="str">
        <f t="shared" si="12"/>
        <v/>
      </c>
      <c r="BD34" s="121" t="str">
        <f t="shared" si="13"/>
        <v/>
      </c>
      <c r="BE34" s="118"/>
      <c r="BF34" s="122" t="str">
        <f t="shared" si="14"/>
        <v/>
      </c>
      <c r="BG34" s="121" t="str">
        <f t="shared" si="15"/>
        <v/>
      </c>
      <c r="BH34" s="118"/>
      <c r="BI34" s="122" t="str">
        <f t="shared" si="16"/>
        <v/>
      </c>
      <c r="BK34" s="115" t="str">
        <f t="shared" si="0"/>
        <v>Psetta maxima</v>
      </c>
      <c r="BL34" s="114" t="str">
        <f t="shared" si="1"/>
        <v>TUR</v>
      </c>
      <c r="BM34" s="238">
        <f t="shared" si="17"/>
        <v>0</v>
      </c>
    </row>
    <row r="35" spans="1:252" ht="18" customHeight="1" x14ac:dyDescent="0.2">
      <c r="A35" s="236">
        <v>32</v>
      </c>
      <c r="B35" s="110" t="s">
        <v>364</v>
      </c>
      <c r="C35" s="111" t="s">
        <v>365</v>
      </c>
      <c r="D35" s="164" t="s">
        <v>366</v>
      </c>
      <c r="E35" s="164" t="s">
        <v>367</v>
      </c>
      <c r="F35" s="165" t="s">
        <v>368</v>
      </c>
      <c r="G35" s="171" t="str">
        <f t="shared" si="2"/>
        <v/>
      </c>
      <c r="H35" s="112"/>
      <c r="I35" s="77" t="str">
        <f t="shared" si="3"/>
        <v/>
      </c>
      <c r="J35" s="113"/>
      <c r="K35" s="90"/>
      <c r="L35" s="91"/>
      <c r="M35" s="91"/>
      <c r="N35" s="91"/>
      <c r="O35" s="91"/>
      <c r="P35" s="91"/>
      <c r="Q35" s="91"/>
      <c r="R35" s="91"/>
      <c r="S35" s="1" t="str">
        <f t="shared" si="4"/>
        <v/>
      </c>
      <c r="T35" s="113"/>
      <c r="U35" s="95" t="str">
        <f t="shared" si="5"/>
        <v/>
      </c>
      <c r="V35" s="77" t="str">
        <f t="shared" si="6"/>
        <v/>
      </c>
      <c r="W35" s="113"/>
      <c r="X35" s="91"/>
      <c r="Y35" s="91"/>
      <c r="Z35" s="91"/>
      <c r="AA35" s="91"/>
      <c r="AB35" s="91"/>
      <c r="AC35" s="77" t="str">
        <f t="shared" si="7"/>
        <v/>
      </c>
      <c r="AD35" s="113"/>
      <c r="AE35" s="91"/>
      <c r="AF35" s="91"/>
      <c r="AG35" s="77" t="str">
        <f t="shared" si="8"/>
        <v/>
      </c>
      <c r="AH35" s="113"/>
      <c r="AI35" s="91"/>
      <c r="AJ35" s="91"/>
      <c r="AK35" s="91"/>
      <c r="AL35" s="91"/>
      <c r="AM35" s="91"/>
      <c r="AN35" s="91"/>
      <c r="AO35" s="91"/>
      <c r="AP35" s="91"/>
      <c r="AQ35" s="77" t="str">
        <f t="shared" si="9"/>
        <v/>
      </c>
      <c r="AR35" s="113"/>
      <c r="AS35" s="91"/>
      <c r="AT35" s="91"/>
      <c r="AU35" s="77" t="str">
        <f t="shared" si="10"/>
        <v/>
      </c>
      <c r="AV35" s="113"/>
      <c r="AW35" s="91"/>
      <c r="AX35" s="91"/>
      <c r="AY35" s="91"/>
      <c r="AZ35" s="91"/>
      <c r="BA35" s="1" t="str">
        <f t="shared" si="11"/>
        <v/>
      </c>
      <c r="BB35" s="113"/>
      <c r="BC35" s="95" t="str">
        <f t="shared" si="12"/>
        <v/>
      </c>
      <c r="BD35" s="1" t="str">
        <f t="shared" si="13"/>
        <v/>
      </c>
      <c r="BE35" s="113"/>
      <c r="BF35" s="95" t="str">
        <f t="shared" si="14"/>
        <v/>
      </c>
      <c r="BG35" s="1" t="str">
        <f t="shared" si="15"/>
        <v/>
      </c>
      <c r="BH35" s="113"/>
      <c r="BI35" s="95" t="str">
        <f t="shared" si="16"/>
        <v/>
      </c>
      <c r="BK35" s="111" t="str">
        <f t="shared" si="0"/>
        <v>Trisopterus luscus</v>
      </c>
      <c r="BL35" s="110" t="str">
        <f t="shared" si="1"/>
        <v>BIB</v>
      </c>
      <c r="BM35" s="236">
        <f t="shared" si="17"/>
        <v>32</v>
      </c>
    </row>
    <row r="36" spans="1:252" ht="18" customHeight="1" x14ac:dyDescent="0.2">
      <c r="A36" s="237"/>
      <c r="B36" s="84" t="s">
        <v>1121</v>
      </c>
      <c r="C36" s="100" t="s">
        <v>1122</v>
      </c>
      <c r="D36" s="158" t="s">
        <v>1123</v>
      </c>
      <c r="E36" s="158" t="s">
        <v>1124</v>
      </c>
      <c r="F36" s="159" t="s">
        <v>1125</v>
      </c>
      <c r="G36" s="168" t="str">
        <f t="shared" si="2"/>
        <v/>
      </c>
      <c r="H36" s="103"/>
      <c r="I36" s="77" t="str">
        <f t="shared" si="3"/>
        <v/>
      </c>
      <c r="J36" s="87"/>
      <c r="K36" s="90"/>
      <c r="L36" s="91"/>
      <c r="M36" s="91"/>
      <c r="N36" s="91"/>
      <c r="O36" s="91"/>
      <c r="P36" s="91"/>
      <c r="Q36" s="91"/>
      <c r="R36" s="91"/>
      <c r="S36" s="1" t="str">
        <f t="shared" si="4"/>
        <v/>
      </c>
      <c r="T36" s="87"/>
      <c r="U36" s="95" t="str">
        <f t="shared" si="5"/>
        <v/>
      </c>
      <c r="V36" s="77" t="str">
        <f t="shared" si="6"/>
        <v/>
      </c>
      <c r="W36" s="87"/>
      <c r="X36" s="91"/>
      <c r="Y36" s="91"/>
      <c r="Z36" s="91"/>
      <c r="AA36" s="91"/>
      <c r="AB36" s="91"/>
      <c r="AC36" s="77" t="str">
        <f t="shared" si="7"/>
        <v/>
      </c>
      <c r="AD36" s="87"/>
      <c r="AE36" s="91"/>
      <c r="AF36" s="91"/>
      <c r="AG36" s="77" t="str">
        <f t="shared" si="8"/>
        <v/>
      </c>
      <c r="AH36" s="87"/>
      <c r="AI36" s="91"/>
      <c r="AJ36" s="91"/>
      <c r="AK36" s="91"/>
      <c r="AL36" s="91"/>
      <c r="AM36" s="91"/>
      <c r="AN36" s="91"/>
      <c r="AO36" s="91"/>
      <c r="AP36" s="91"/>
      <c r="AQ36" s="77" t="str">
        <f t="shared" si="9"/>
        <v/>
      </c>
      <c r="AR36" s="87"/>
      <c r="AS36" s="91"/>
      <c r="AT36" s="91"/>
      <c r="AU36" s="77" t="str">
        <f t="shared" si="10"/>
        <v/>
      </c>
      <c r="AV36" s="87"/>
      <c r="AW36" s="91"/>
      <c r="AX36" s="91"/>
      <c r="AY36" s="91"/>
      <c r="AZ36" s="91"/>
      <c r="BA36" s="1" t="str">
        <f t="shared" si="11"/>
        <v/>
      </c>
      <c r="BB36" s="87"/>
      <c r="BC36" s="95" t="str">
        <f t="shared" si="12"/>
        <v/>
      </c>
      <c r="BD36" s="1" t="str">
        <f t="shared" si="13"/>
        <v/>
      </c>
      <c r="BE36" s="87"/>
      <c r="BF36" s="95" t="str">
        <f t="shared" si="14"/>
        <v/>
      </c>
      <c r="BG36" s="1" t="str">
        <f t="shared" si="15"/>
        <v/>
      </c>
      <c r="BH36" s="87"/>
      <c r="BI36" s="95" t="str">
        <f t="shared" si="16"/>
        <v/>
      </c>
      <c r="BK36" s="100" t="str">
        <f t="shared" si="0"/>
        <v>Molva dypterygia</v>
      </c>
      <c r="BL36" s="84" t="str">
        <f t="shared" si="1"/>
        <v>BLI</v>
      </c>
      <c r="BM36" s="237">
        <f t="shared" si="17"/>
        <v>0</v>
      </c>
    </row>
    <row r="37" spans="1:252" ht="18" customHeight="1" x14ac:dyDescent="0.2">
      <c r="A37" s="237"/>
      <c r="B37" s="84" t="s">
        <v>1126</v>
      </c>
      <c r="C37" s="100" t="s">
        <v>1127</v>
      </c>
      <c r="D37" s="158" t="s">
        <v>1128</v>
      </c>
      <c r="E37" s="158" t="s">
        <v>1129</v>
      </c>
      <c r="F37" s="159" t="s">
        <v>1130</v>
      </c>
      <c r="G37" s="168" t="str">
        <f t="shared" si="2"/>
        <v/>
      </c>
      <c r="H37" s="103"/>
      <c r="I37" s="77" t="str">
        <f t="shared" si="3"/>
        <v/>
      </c>
      <c r="J37" s="87"/>
      <c r="K37" s="90"/>
      <c r="L37" s="91"/>
      <c r="M37" s="91"/>
      <c r="N37" s="91"/>
      <c r="O37" s="91"/>
      <c r="P37" s="91"/>
      <c r="Q37" s="91"/>
      <c r="R37" s="91"/>
      <c r="S37" s="1" t="str">
        <f t="shared" si="4"/>
        <v/>
      </c>
      <c r="T37" s="87"/>
      <c r="U37" s="95" t="str">
        <f t="shared" si="5"/>
        <v/>
      </c>
      <c r="V37" s="77" t="str">
        <f t="shared" si="6"/>
        <v/>
      </c>
      <c r="W37" s="87"/>
      <c r="X37" s="91"/>
      <c r="Y37" s="91"/>
      <c r="Z37" s="91"/>
      <c r="AA37" s="91"/>
      <c r="AB37" s="91"/>
      <c r="AC37" s="77" t="str">
        <f t="shared" si="7"/>
        <v/>
      </c>
      <c r="AD37" s="87"/>
      <c r="AE37" s="91"/>
      <c r="AF37" s="91"/>
      <c r="AG37" s="77" t="str">
        <f t="shared" si="8"/>
        <v/>
      </c>
      <c r="AH37" s="87"/>
      <c r="AI37" s="91"/>
      <c r="AJ37" s="91"/>
      <c r="AK37" s="91"/>
      <c r="AL37" s="91"/>
      <c r="AM37" s="91"/>
      <c r="AN37" s="91"/>
      <c r="AO37" s="91"/>
      <c r="AP37" s="91"/>
      <c r="AQ37" s="77" t="str">
        <f t="shared" si="9"/>
        <v/>
      </c>
      <c r="AR37" s="87"/>
      <c r="AS37" s="91"/>
      <c r="AT37" s="91"/>
      <c r="AU37" s="77" t="str">
        <f t="shared" si="10"/>
        <v/>
      </c>
      <c r="AV37" s="87"/>
      <c r="AW37" s="91"/>
      <c r="AX37" s="91"/>
      <c r="AY37" s="91"/>
      <c r="AZ37" s="91"/>
      <c r="BA37" s="1" t="str">
        <f t="shared" si="11"/>
        <v/>
      </c>
      <c r="BB37" s="87"/>
      <c r="BC37" s="95" t="str">
        <f t="shared" si="12"/>
        <v/>
      </c>
      <c r="BD37" s="1" t="str">
        <f t="shared" si="13"/>
        <v/>
      </c>
      <c r="BE37" s="87"/>
      <c r="BF37" s="95" t="str">
        <f t="shared" si="14"/>
        <v/>
      </c>
      <c r="BG37" s="1" t="str">
        <f t="shared" si="15"/>
        <v/>
      </c>
      <c r="BH37" s="87"/>
      <c r="BI37" s="95" t="str">
        <f t="shared" si="16"/>
        <v/>
      </c>
      <c r="BK37" s="100" t="str">
        <f t="shared" si="0"/>
        <v>Phycis phycis</v>
      </c>
      <c r="BL37" s="84" t="str">
        <f t="shared" si="1"/>
        <v>FOR</v>
      </c>
      <c r="BM37" s="237">
        <f t="shared" si="17"/>
        <v>0</v>
      </c>
    </row>
    <row r="38" spans="1:252" ht="18" customHeight="1" x14ac:dyDescent="0.2">
      <c r="A38" s="237"/>
      <c r="B38" s="84" t="s">
        <v>1131</v>
      </c>
      <c r="C38" s="100" t="s">
        <v>1132</v>
      </c>
      <c r="D38" s="158" t="s">
        <v>1133</v>
      </c>
      <c r="E38" s="158" t="s">
        <v>1134</v>
      </c>
      <c r="F38" s="159" t="s">
        <v>1135</v>
      </c>
      <c r="G38" s="168" t="str">
        <f t="shared" si="2"/>
        <v/>
      </c>
      <c r="H38" s="103"/>
      <c r="I38" s="77" t="str">
        <f t="shared" si="3"/>
        <v/>
      </c>
      <c r="J38" s="87"/>
      <c r="K38" s="90"/>
      <c r="L38" s="91"/>
      <c r="M38" s="91"/>
      <c r="N38" s="91"/>
      <c r="O38" s="91"/>
      <c r="P38" s="91"/>
      <c r="Q38" s="91"/>
      <c r="R38" s="91"/>
      <c r="S38" s="1" t="str">
        <f t="shared" si="4"/>
        <v/>
      </c>
      <c r="T38" s="87"/>
      <c r="U38" s="95" t="str">
        <f t="shared" si="5"/>
        <v/>
      </c>
      <c r="V38" s="77" t="str">
        <f t="shared" si="6"/>
        <v/>
      </c>
      <c r="W38" s="87"/>
      <c r="X38" s="91"/>
      <c r="Y38" s="91"/>
      <c r="Z38" s="91"/>
      <c r="AA38" s="91"/>
      <c r="AB38" s="91"/>
      <c r="AC38" s="77" t="str">
        <f t="shared" si="7"/>
        <v/>
      </c>
      <c r="AD38" s="87"/>
      <c r="AE38" s="91"/>
      <c r="AF38" s="91"/>
      <c r="AG38" s="77" t="str">
        <f t="shared" si="8"/>
        <v/>
      </c>
      <c r="AH38" s="87"/>
      <c r="AI38" s="91"/>
      <c r="AJ38" s="91"/>
      <c r="AK38" s="91"/>
      <c r="AL38" s="91"/>
      <c r="AM38" s="91"/>
      <c r="AN38" s="91"/>
      <c r="AO38" s="91"/>
      <c r="AP38" s="91"/>
      <c r="AQ38" s="77" t="str">
        <f t="shared" si="9"/>
        <v/>
      </c>
      <c r="AR38" s="87"/>
      <c r="AS38" s="91"/>
      <c r="AT38" s="91"/>
      <c r="AU38" s="77" t="str">
        <f t="shared" si="10"/>
        <v/>
      </c>
      <c r="AV38" s="87"/>
      <c r="AW38" s="91"/>
      <c r="AX38" s="91"/>
      <c r="AY38" s="91"/>
      <c r="AZ38" s="91"/>
      <c r="BA38" s="1" t="str">
        <f t="shared" si="11"/>
        <v/>
      </c>
      <c r="BB38" s="87"/>
      <c r="BC38" s="95" t="str">
        <f t="shared" si="12"/>
        <v/>
      </c>
      <c r="BD38" s="1" t="str">
        <f t="shared" si="13"/>
        <v/>
      </c>
      <c r="BE38" s="87"/>
      <c r="BF38" s="95" t="str">
        <f t="shared" si="14"/>
        <v/>
      </c>
      <c r="BG38" s="1" t="str">
        <f t="shared" si="15"/>
        <v/>
      </c>
      <c r="BH38" s="87"/>
      <c r="BI38" s="95" t="str">
        <f t="shared" si="16"/>
        <v/>
      </c>
      <c r="BK38" s="100" t="str">
        <f t="shared" si="0"/>
        <v>Phycis spp</v>
      </c>
      <c r="BL38" s="84" t="str">
        <f t="shared" si="1"/>
        <v>FOX</v>
      </c>
      <c r="BM38" s="237">
        <f t="shared" si="17"/>
        <v>0</v>
      </c>
    </row>
    <row r="39" spans="1:252" s="14" customFormat="1" ht="18" customHeight="1" x14ac:dyDescent="0.2">
      <c r="A39" s="237"/>
      <c r="B39" s="84" t="s">
        <v>379</v>
      </c>
      <c r="C39" s="100" t="s">
        <v>380</v>
      </c>
      <c r="D39" s="158" t="s">
        <v>381</v>
      </c>
      <c r="E39" s="158" t="s">
        <v>382</v>
      </c>
      <c r="F39" s="159" t="s">
        <v>383</v>
      </c>
      <c r="G39" s="168" t="str">
        <f t="shared" si="2"/>
        <v/>
      </c>
      <c r="H39" s="103"/>
      <c r="I39" s="77" t="str">
        <f t="shared" si="3"/>
        <v/>
      </c>
      <c r="J39" s="87"/>
      <c r="K39" s="90"/>
      <c r="L39" s="91"/>
      <c r="M39" s="91"/>
      <c r="N39" s="91"/>
      <c r="O39" s="91"/>
      <c r="P39" s="91"/>
      <c r="Q39" s="91"/>
      <c r="R39" s="91"/>
      <c r="S39" s="1" t="str">
        <f t="shared" si="4"/>
        <v/>
      </c>
      <c r="T39" s="87"/>
      <c r="U39" s="95" t="str">
        <f t="shared" si="5"/>
        <v/>
      </c>
      <c r="V39" s="77" t="str">
        <f t="shared" si="6"/>
        <v/>
      </c>
      <c r="W39" s="87"/>
      <c r="X39" s="91"/>
      <c r="Y39" s="91"/>
      <c r="Z39" s="91"/>
      <c r="AA39" s="91"/>
      <c r="AB39" s="91"/>
      <c r="AC39" s="77" t="str">
        <f t="shared" si="7"/>
        <v/>
      </c>
      <c r="AD39" s="87"/>
      <c r="AE39" s="91"/>
      <c r="AF39" s="91"/>
      <c r="AG39" s="77" t="str">
        <f t="shared" si="8"/>
        <v/>
      </c>
      <c r="AH39" s="87"/>
      <c r="AI39" s="91"/>
      <c r="AJ39" s="91"/>
      <c r="AK39" s="91"/>
      <c r="AL39" s="91"/>
      <c r="AM39" s="91"/>
      <c r="AN39" s="91"/>
      <c r="AO39" s="91"/>
      <c r="AP39" s="91"/>
      <c r="AQ39" s="77" t="str">
        <f t="shared" si="9"/>
        <v/>
      </c>
      <c r="AR39" s="87"/>
      <c r="AS39" s="91"/>
      <c r="AT39" s="91"/>
      <c r="AU39" s="77" t="str">
        <f t="shared" si="10"/>
        <v/>
      </c>
      <c r="AV39" s="87"/>
      <c r="AW39" s="91"/>
      <c r="AX39" s="91"/>
      <c r="AY39" s="91"/>
      <c r="AZ39" s="91"/>
      <c r="BA39" s="1" t="str">
        <f t="shared" si="11"/>
        <v/>
      </c>
      <c r="BB39" s="87"/>
      <c r="BC39" s="95" t="str">
        <f t="shared" si="12"/>
        <v/>
      </c>
      <c r="BD39" s="1" t="str">
        <f t="shared" si="13"/>
        <v/>
      </c>
      <c r="BE39" s="87"/>
      <c r="BF39" s="95" t="str">
        <f t="shared" si="14"/>
        <v/>
      </c>
      <c r="BG39" s="1" t="str">
        <f t="shared" si="15"/>
        <v/>
      </c>
      <c r="BH39" s="87"/>
      <c r="BI39" s="95" t="str">
        <f t="shared" si="16"/>
        <v/>
      </c>
      <c r="BJ39" s="2"/>
      <c r="BK39" s="100" t="str">
        <f t="shared" si="0"/>
        <v>Gadiformes</v>
      </c>
      <c r="BL39" s="84" t="str">
        <f t="shared" si="1"/>
        <v>GAD</v>
      </c>
      <c r="BM39" s="237">
        <f t="shared" si="17"/>
        <v>0</v>
      </c>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row>
    <row r="40" spans="1:252" ht="18" customHeight="1" x14ac:dyDescent="0.2">
      <c r="A40" s="237"/>
      <c r="B40" s="84" t="s">
        <v>359</v>
      </c>
      <c r="C40" s="100" t="s">
        <v>360</v>
      </c>
      <c r="D40" s="158" t="s">
        <v>361</v>
      </c>
      <c r="E40" s="158" t="s">
        <v>362</v>
      </c>
      <c r="F40" s="159" t="s">
        <v>363</v>
      </c>
      <c r="G40" s="168" t="str">
        <f t="shared" si="2"/>
        <v/>
      </c>
      <c r="H40" s="103"/>
      <c r="I40" s="77" t="str">
        <f t="shared" si="3"/>
        <v/>
      </c>
      <c r="J40" s="87"/>
      <c r="K40" s="90"/>
      <c r="L40" s="91"/>
      <c r="M40" s="91"/>
      <c r="N40" s="91"/>
      <c r="O40" s="91"/>
      <c r="P40" s="91"/>
      <c r="Q40" s="91"/>
      <c r="R40" s="91"/>
      <c r="S40" s="1" t="str">
        <f t="shared" si="4"/>
        <v/>
      </c>
      <c r="T40" s="87"/>
      <c r="U40" s="95" t="str">
        <f t="shared" si="5"/>
        <v/>
      </c>
      <c r="V40" s="77" t="str">
        <f t="shared" si="6"/>
        <v/>
      </c>
      <c r="W40" s="87"/>
      <c r="X40" s="91"/>
      <c r="Y40" s="91"/>
      <c r="Z40" s="91"/>
      <c r="AA40" s="91"/>
      <c r="AB40" s="91"/>
      <c r="AC40" s="77" t="str">
        <f t="shared" si="7"/>
        <v/>
      </c>
      <c r="AD40" s="87"/>
      <c r="AE40" s="91"/>
      <c r="AF40" s="91"/>
      <c r="AG40" s="77" t="str">
        <f t="shared" si="8"/>
        <v/>
      </c>
      <c r="AH40" s="87"/>
      <c r="AI40" s="91"/>
      <c r="AJ40" s="91"/>
      <c r="AK40" s="91"/>
      <c r="AL40" s="91"/>
      <c r="AM40" s="91"/>
      <c r="AN40" s="91"/>
      <c r="AO40" s="91"/>
      <c r="AP40" s="91"/>
      <c r="AQ40" s="77" t="str">
        <f t="shared" si="9"/>
        <v/>
      </c>
      <c r="AR40" s="87"/>
      <c r="AS40" s="91"/>
      <c r="AT40" s="91"/>
      <c r="AU40" s="77" t="str">
        <f t="shared" si="10"/>
        <v/>
      </c>
      <c r="AV40" s="87"/>
      <c r="AW40" s="91"/>
      <c r="AX40" s="91"/>
      <c r="AY40" s="91"/>
      <c r="AZ40" s="91"/>
      <c r="BA40" s="1" t="str">
        <f t="shared" si="11"/>
        <v/>
      </c>
      <c r="BB40" s="87"/>
      <c r="BC40" s="95" t="str">
        <f t="shared" si="12"/>
        <v/>
      </c>
      <c r="BD40" s="1" t="str">
        <f t="shared" si="13"/>
        <v/>
      </c>
      <c r="BE40" s="87"/>
      <c r="BF40" s="95" t="str">
        <f t="shared" si="14"/>
        <v/>
      </c>
      <c r="BG40" s="1" t="str">
        <f t="shared" si="15"/>
        <v/>
      </c>
      <c r="BH40" s="87"/>
      <c r="BI40" s="95" t="str">
        <f t="shared" si="16"/>
        <v/>
      </c>
      <c r="BK40" s="100" t="str">
        <f t="shared" si="0"/>
        <v>Phycis blennoides</v>
      </c>
      <c r="BL40" s="84" t="str">
        <f t="shared" si="1"/>
        <v>GFB</v>
      </c>
      <c r="BM40" s="237">
        <f t="shared" si="17"/>
        <v>0</v>
      </c>
    </row>
    <row r="41" spans="1:252" ht="18" customHeight="1" x14ac:dyDescent="0.2">
      <c r="A41" s="237"/>
      <c r="B41" s="84" t="s">
        <v>374</v>
      </c>
      <c r="C41" s="100" t="s">
        <v>375</v>
      </c>
      <c r="D41" s="158" t="s">
        <v>376</v>
      </c>
      <c r="E41" s="158" t="s">
        <v>377</v>
      </c>
      <c r="F41" s="159" t="s">
        <v>378</v>
      </c>
      <c r="G41" s="168" t="str">
        <f t="shared" si="2"/>
        <v/>
      </c>
      <c r="H41" s="103"/>
      <c r="I41" s="77" t="str">
        <f t="shared" si="3"/>
        <v/>
      </c>
      <c r="J41" s="87"/>
      <c r="K41" s="90"/>
      <c r="L41" s="91"/>
      <c r="M41" s="91"/>
      <c r="N41" s="91"/>
      <c r="O41" s="91"/>
      <c r="P41" s="91"/>
      <c r="Q41" s="91"/>
      <c r="R41" s="91"/>
      <c r="S41" s="1" t="str">
        <f t="shared" si="4"/>
        <v/>
      </c>
      <c r="T41" s="87"/>
      <c r="U41" s="95" t="str">
        <f t="shared" si="5"/>
        <v/>
      </c>
      <c r="V41" s="77" t="str">
        <f t="shared" si="6"/>
        <v/>
      </c>
      <c r="W41" s="87"/>
      <c r="X41" s="91"/>
      <c r="Y41" s="91"/>
      <c r="Z41" s="91"/>
      <c r="AA41" s="91"/>
      <c r="AB41" s="91"/>
      <c r="AC41" s="77" t="str">
        <f t="shared" si="7"/>
        <v/>
      </c>
      <c r="AD41" s="87"/>
      <c r="AE41" s="91"/>
      <c r="AF41" s="91"/>
      <c r="AG41" s="77" t="str">
        <f t="shared" si="8"/>
        <v/>
      </c>
      <c r="AH41" s="87"/>
      <c r="AI41" s="91"/>
      <c r="AJ41" s="91"/>
      <c r="AK41" s="91"/>
      <c r="AL41" s="91"/>
      <c r="AM41" s="91"/>
      <c r="AN41" s="91"/>
      <c r="AO41" s="91"/>
      <c r="AP41" s="91"/>
      <c r="AQ41" s="77" t="str">
        <f t="shared" si="9"/>
        <v/>
      </c>
      <c r="AR41" s="87"/>
      <c r="AS41" s="91"/>
      <c r="AT41" s="91"/>
      <c r="AU41" s="77" t="str">
        <f t="shared" si="10"/>
        <v/>
      </c>
      <c r="AV41" s="87"/>
      <c r="AW41" s="91"/>
      <c r="AX41" s="91"/>
      <c r="AY41" s="91"/>
      <c r="AZ41" s="91"/>
      <c r="BA41" s="1" t="str">
        <f t="shared" si="11"/>
        <v/>
      </c>
      <c r="BB41" s="87"/>
      <c r="BC41" s="95" t="str">
        <f t="shared" si="12"/>
        <v/>
      </c>
      <c r="BD41" s="1" t="str">
        <f t="shared" si="13"/>
        <v/>
      </c>
      <c r="BE41" s="87"/>
      <c r="BF41" s="95" t="str">
        <f t="shared" si="14"/>
        <v/>
      </c>
      <c r="BG41" s="1" t="str">
        <f t="shared" si="15"/>
        <v/>
      </c>
      <c r="BH41" s="87"/>
      <c r="BI41" s="95" t="str">
        <f t="shared" si="16"/>
        <v/>
      </c>
      <c r="BK41" s="100" t="str">
        <f t="shared" si="0"/>
        <v>Merluccius merluccius</v>
      </c>
      <c r="BL41" s="84" t="str">
        <f t="shared" si="1"/>
        <v>HKE</v>
      </c>
      <c r="BM41" s="237">
        <f t="shared" si="17"/>
        <v>0</v>
      </c>
    </row>
    <row r="42" spans="1:252" ht="18" customHeight="1" x14ac:dyDescent="0.2">
      <c r="A42" s="237"/>
      <c r="B42" s="84" t="s">
        <v>824</v>
      </c>
      <c r="C42" s="100" t="s">
        <v>825</v>
      </c>
      <c r="D42" s="158" t="s">
        <v>826</v>
      </c>
      <c r="E42" s="158" t="s">
        <v>827</v>
      </c>
      <c r="F42" s="159" t="s">
        <v>828</v>
      </c>
      <c r="G42" s="168" t="str">
        <f t="shared" si="2"/>
        <v/>
      </c>
      <c r="H42" s="103"/>
      <c r="I42" s="77" t="str">
        <f t="shared" si="3"/>
        <v/>
      </c>
      <c r="J42" s="87"/>
      <c r="K42" s="90"/>
      <c r="L42" s="91"/>
      <c r="M42" s="91"/>
      <c r="N42" s="91"/>
      <c r="O42" s="91"/>
      <c r="P42" s="91"/>
      <c r="Q42" s="91"/>
      <c r="R42" s="91"/>
      <c r="S42" s="1" t="str">
        <f t="shared" si="4"/>
        <v/>
      </c>
      <c r="T42" s="87"/>
      <c r="U42" s="95" t="str">
        <f t="shared" si="5"/>
        <v/>
      </c>
      <c r="V42" s="77" t="str">
        <f t="shared" si="6"/>
        <v/>
      </c>
      <c r="W42" s="87"/>
      <c r="X42" s="91"/>
      <c r="Y42" s="91"/>
      <c r="Z42" s="91"/>
      <c r="AA42" s="91"/>
      <c r="AB42" s="91"/>
      <c r="AC42" s="77" t="str">
        <f t="shared" si="7"/>
        <v/>
      </c>
      <c r="AD42" s="87"/>
      <c r="AE42" s="91"/>
      <c r="AF42" s="91"/>
      <c r="AG42" s="77" t="str">
        <f t="shared" si="8"/>
        <v/>
      </c>
      <c r="AH42" s="87"/>
      <c r="AI42" s="91"/>
      <c r="AJ42" s="91"/>
      <c r="AK42" s="91"/>
      <c r="AL42" s="91"/>
      <c r="AM42" s="91"/>
      <c r="AN42" s="91"/>
      <c r="AO42" s="91"/>
      <c r="AP42" s="91"/>
      <c r="AQ42" s="77" t="str">
        <f t="shared" si="9"/>
        <v/>
      </c>
      <c r="AR42" s="87"/>
      <c r="AS42" s="91"/>
      <c r="AT42" s="91"/>
      <c r="AU42" s="77" t="str">
        <f t="shared" si="10"/>
        <v/>
      </c>
      <c r="AV42" s="87"/>
      <c r="AW42" s="91"/>
      <c r="AX42" s="91"/>
      <c r="AY42" s="91"/>
      <c r="AZ42" s="91"/>
      <c r="BA42" s="1" t="str">
        <f t="shared" si="11"/>
        <v/>
      </c>
      <c r="BB42" s="87"/>
      <c r="BC42" s="95" t="str">
        <f t="shared" si="12"/>
        <v/>
      </c>
      <c r="BD42" s="1" t="str">
        <f t="shared" si="13"/>
        <v/>
      </c>
      <c r="BE42" s="87"/>
      <c r="BF42" s="95" t="str">
        <f t="shared" si="14"/>
        <v/>
      </c>
      <c r="BG42" s="1" t="str">
        <f t="shared" si="15"/>
        <v/>
      </c>
      <c r="BH42" s="87"/>
      <c r="BI42" s="95" t="str">
        <f t="shared" si="16"/>
        <v/>
      </c>
      <c r="BK42" s="100" t="str">
        <f t="shared" si="0"/>
        <v>Trisopterus minutus</v>
      </c>
      <c r="BL42" s="84" t="str">
        <f t="shared" si="1"/>
        <v>POD</v>
      </c>
      <c r="BM42" s="237">
        <f t="shared" si="17"/>
        <v>0</v>
      </c>
    </row>
    <row r="43" spans="1:252" ht="18" customHeight="1" x14ac:dyDescent="0.2">
      <c r="A43" s="237"/>
      <c r="B43" s="84" t="s">
        <v>1136</v>
      </c>
      <c r="C43" s="100" t="s">
        <v>1137</v>
      </c>
      <c r="D43" s="158" t="s">
        <v>1138</v>
      </c>
      <c r="E43" s="158" t="s">
        <v>1139</v>
      </c>
      <c r="F43" s="159" t="s">
        <v>1140</v>
      </c>
      <c r="G43" s="168" t="str">
        <f t="shared" si="2"/>
        <v/>
      </c>
      <c r="H43" s="103"/>
      <c r="I43" s="77" t="str">
        <f t="shared" si="3"/>
        <v/>
      </c>
      <c r="J43" s="87"/>
      <c r="K43" s="90"/>
      <c r="L43" s="91"/>
      <c r="M43" s="91"/>
      <c r="N43" s="91"/>
      <c r="O43" s="91"/>
      <c r="P43" s="91"/>
      <c r="Q43" s="91"/>
      <c r="R43" s="91"/>
      <c r="S43" s="1" t="str">
        <f t="shared" si="4"/>
        <v/>
      </c>
      <c r="T43" s="87"/>
      <c r="U43" s="95" t="str">
        <f t="shared" si="5"/>
        <v/>
      </c>
      <c r="V43" s="77" t="str">
        <f t="shared" si="6"/>
        <v/>
      </c>
      <c r="W43" s="87"/>
      <c r="X43" s="91"/>
      <c r="Y43" s="91"/>
      <c r="Z43" s="91"/>
      <c r="AA43" s="91"/>
      <c r="AB43" s="91"/>
      <c r="AC43" s="77" t="str">
        <f t="shared" si="7"/>
        <v/>
      </c>
      <c r="AD43" s="87"/>
      <c r="AE43" s="91"/>
      <c r="AF43" s="91"/>
      <c r="AG43" s="77" t="str">
        <f t="shared" si="8"/>
        <v/>
      </c>
      <c r="AH43" s="87"/>
      <c r="AI43" s="91"/>
      <c r="AJ43" s="91"/>
      <c r="AK43" s="91"/>
      <c r="AL43" s="91"/>
      <c r="AM43" s="91"/>
      <c r="AN43" s="91"/>
      <c r="AO43" s="91"/>
      <c r="AP43" s="91"/>
      <c r="AQ43" s="77" t="str">
        <f t="shared" si="9"/>
        <v/>
      </c>
      <c r="AR43" s="87"/>
      <c r="AS43" s="91"/>
      <c r="AT43" s="91"/>
      <c r="AU43" s="77" t="str">
        <f t="shared" si="10"/>
        <v/>
      </c>
      <c r="AV43" s="87"/>
      <c r="AW43" s="91"/>
      <c r="AX43" s="91"/>
      <c r="AY43" s="91"/>
      <c r="AZ43" s="91"/>
      <c r="BA43" s="1" t="str">
        <f t="shared" si="11"/>
        <v/>
      </c>
      <c r="BB43" s="87"/>
      <c r="BC43" s="95" t="str">
        <f t="shared" si="12"/>
        <v/>
      </c>
      <c r="BD43" s="1" t="str">
        <f t="shared" si="13"/>
        <v/>
      </c>
      <c r="BE43" s="87"/>
      <c r="BF43" s="95" t="str">
        <f t="shared" si="14"/>
        <v/>
      </c>
      <c r="BG43" s="1" t="str">
        <f t="shared" si="15"/>
        <v/>
      </c>
      <c r="BH43" s="87"/>
      <c r="BI43" s="95" t="str">
        <f t="shared" si="16"/>
        <v/>
      </c>
      <c r="BK43" s="100" t="str">
        <f t="shared" si="0"/>
        <v>Gaidropsarus spp</v>
      </c>
      <c r="BL43" s="84" t="str">
        <f t="shared" si="1"/>
        <v>ROL</v>
      </c>
      <c r="BM43" s="237">
        <f t="shared" si="17"/>
        <v>0</v>
      </c>
    </row>
    <row r="44" spans="1:252" ht="18" customHeight="1" x14ac:dyDescent="0.2">
      <c r="A44" s="237"/>
      <c r="B44" s="84" t="s">
        <v>369</v>
      </c>
      <c r="C44" s="100" t="s">
        <v>370</v>
      </c>
      <c r="D44" s="158" t="s">
        <v>371</v>
      </c>
      <c r="E44" s="158" t="s">
        <v>372</v>
      </c>
      <c r="F44" s="159" t="s">
        <v>373</v>
      </c>
      <c r="G44" s="168" t="str">
        <f t="shared" si="2"/>
        <v/>
      </c>
      <c r="H44" s="103"/>
      <c r="I44" s="77" t="str">
        <f t="shared" si="3"/>
        <v/>
      </c>
      <c r="J44" s="87"/>
      <c r="K44" s="90"/>
      <c r="L44" s="91"/>
      <c r="M44" s="91"/>
      <c r="N44" s="91"/>
      <c r="O44" s="91"/>
      <c r="P44" s="91"/>
      <c r="Q44" s="91"/>
      <c r="R44" s="91"/>
      <c r="S44" s="1" t="str">
        <f t="shared" si="4"/>
        <v/>
      </c>
      <c r="T44" s="87"/>
      <c r="U44" s="95" t="str">
        <f t="shared" si="5"/>
        <v/>
      </c>
      <c r="V44" s="77" t="str">
        <f t="shared" si="6"/>
        <v/>
      </c>
      <c r="W44" s="87"/>
      <c r="X44" s="91"/>
      <c r="Y44" s="91"/>
      <c r="Z44" s="91"/>
      <c r="AA44" s="91"/>
      <c r="AB44" s="91"/>
      <c r="AC44" s="77" t="str">
        <f t="shared" si="7"/>
        <v/>
      </c>
      <c r="AD44" s="87"/>
      <c r="AE44" s="91"/>
      <c r="AF44" s="91"/>
      <c r="AG44" s="77" t="str">
        <f t="shared" si="8"/>
        <v/>
      </c>
      <c r="AH44" s="87"/>
      <c r="AI44" s="91"/>
      <c r="AJ44" s="91"/>
      <c r="AK44" s="91"/>
      <c r="AL44" s="91"/>
      <c r="AM44" s="91"/>
      <c r="AN44" s="91"/>
      <c r="AO44" s="91"/>
      <c r="AP44" s="91"/>
      <c r="AQ44" s="77" t="str">
        <f t="shared" si="9"/>
        <v/>
      </c>
      <c r="AR44" s="87"/>
      <c r="AS44" s="91"/>
      <c r="AT44" s="91"/>
      <c r="AU44" s="77" t="str">
        <f t="shared" si="10"/>
        <v/>
      </c>
      <c r="AV44" s="87"/>
      <c r="AW44" s="91"/>
      <c r="AX44" s="91"/>
      <c r="AY44" s="91"/>
      <c r="AZ44" s="91"/>
      <c r="BA44" s="1" t="str">
        <f t="shared" si="11"/>
        <v/>
      </c>
      <c r="BB44" s="87"/>
      <c r="BC44" s="95" t="str">
        <f t="shared" si="12"/>
        <v/>
      </c>
      <c r="BD44" s="1" t="str">
        <f t="shared" si="13"/>
        <v/>
      </c>
      <c r="BE44" s="87"/>
      <c r="BF44" s="95" t="str">
        <f t="shared" si="14"/>
        <v/>
      </c>
      <c r="BG44" s="1" t="str">
        <f t="shared" si="15"/>
        <v/>
      </c>
      <c r="BH44" s="87"/>
      <c r="BI44" s="95" t="str">
        <f t="shared" si="16"/>
        <v/>
      </c>
      <c r="BK44" s="100" t="str">
        <f t="shared" si="0"/>
        <v>Micromesistius poutassou</v>
      </c>
      <c r="BL44" s="84" t="str">
        <f t="shared" si="1"/>
        <v>WHB</v>
      </c>
      <c r="BM44" s="237">
        <f t="shared" si="17"/>
        <v>0</v>
      </c>
    </row>
    <row r="45" spans="1:252" ht="18" customHeight="1" thickBot="1" x14ac:dyDescent="0.25">
      <c r="A45" s="238"/>
      <c r="B45" s="114" t="s">
        <v>829</v>
      </c>
      <c r="C45" s="115" t="s">
        <v>830</v>
      </c>
      <c r="D45" s="160" t="s">
        <v>831</v>
      </c>
      <c r="E45" s="160" t="s">
        <v>832</v>
      </c>
      <c r="F45" s="161" t="s">
        <v>833</v>
      </c>
      <c r="G45" s="169" t="str">
        <f t="shared" si="2"/>
        <v/>
      </c>
      <c r="H45" s="116"/>
      <c r="I45" s="117" t="str">
        <f t="shared" si="3"/>
        <v/>
      </c>
      <c r="J45" s="118"/>
      <c r="K45" s="119"/>
      <c r="L45" s="120"/>
      <c r="M45" s="120"/>
      <c r="N45" s="120"/>
      <c r="O45" s="120"/>
      <c r="P45" s="120"/>
      <c r="Q45" s="120"/>
      <c r="R45" s="120"/>
      <c r="S45" s="121" t="str">
        <f t="shared" si="4"/>
        <v/>
      </c>
      <c r="T45" s="118"/>
      <c r="U45" s="122" t="str">
        <f t="shared" si="5"/>
        <v/>
      </c>
      <c r="V45" s="117" t="str">
        <f t="shared" si="6"/>
        <v/>
      </c>
      <c r="W45" s="118"/>
      <c r="X45" s="120"/>
      <c r="Y45" s="120"/>
      <c r="Z45" s="120"/>
      <c r="AA45" s="120"/>
      <c r="AB45" s="120"/>
      <c r="AC45" s="117" t="str">
        <f t="shared" si="7"/>
        <v/>
      </c>
      <c r="AD45" s="118"/>
      <c r="AE45" s="120"/>
      <c r="AF45" s="120"/>
      <c r="AG45" s="117" t="str">
        <f t="shared" si="8"/>
        <v/>
      </c>
      <c r="AH45" s="118"/>
      <c r="AI45" s="120"/>
      <c r="AJ45" s="120"/>
      <c r="AK45" s="120"/>
      <c r="AL45" s="120"/>
      <c r="AM45" s="120"/>
      <c r="AN45" s="120"/>
      <c r="AO45" s="120"/>
      <c r="AP45" s="120"/>
      <c r="AQ45" s="117" t="str">
        <f t="shared" si="9"/>
        <v/>
      </c>
      <c r="AR45" s="118"/>
      <c r="AS45" s="120"/>
      <c r="AT45" s="120"/>
      <c r="AU45" s="117" t="str">
        <f t="shared" si="10"/>
        <v/>
      </c>
      <c r="AV45" s="118"/>
      <c r="AW45" s="120"/>
      <c r="AX45" s="120"/>
      <c r="AY45" s="120"/>
      <c r="AZ45" s="120"/>
      <c r="BA45" s="121" t="str">
        <f t="shared" si="11"/>
        <v/>
      </c>
      <c r="BB45" s="118"/>
      <c r="BC45" s="122" t="str">
        <f t="shared" si="12"/>
        <v/>
      </c>
      <c r="BD45" s="121" t="str">
        <f t="shared" si="13"/>
        <v/>
      </c>
      <c r="BE45" s="118"/>
      <c r="BF45" s="122" t="str">
        <f t="shared" si="14"/>
        <v/>
      </c>
      <c r="BG45" s="121" t="str">
        <f t="shared" si="15"/>
        <v/>
      </c>
      <c r="BH45" s="118"/>
      <c r="BI45" s="122" t="str">
        <f t="shared" si="16"/>
        <v/>
      </c>
      <c r="BK45" s="115" t="str">
        <f t="shared" si="0"/>
        <v>Merlangius merlangus</v>
      </c>
      <c r="BL45" s="114" t="str">
        <f t="shared" si="1"/>
        <v>WHG</v>
      </c>
      <c r="BM45" s="238">
        <f t="shared" si="17"/>
        <v>0</v>
      </c>
    </row>
    <row r="46" spans="1:252" ht="18" customHeight="1" x14ac:dyDescent="0.2">
      <c r="A46" s="236">
        <v>33</v>
      </c>
      <c r="B46" s="110" t="s">
        <v>1141</v>
      </c>
      <c r="C46" s="111" t="s">
        <v>1142</v>
      </c>
      <c r="D46" s="164" t="s">
        <v>1143</v>
      </c>
      <c r="E46" s="164" t="s">
        <v>1144</v>
      </c>
      <c r="F46" s="165" t="s">
        <v>1145</v>
      </c>
      <c r="G46" s="171" t="str">
        <f t="shared" si="2"/>
        <v/>
      </c>
      <c r="H46" s="112"/>
      <c r="I46" s="77" t="str">
        <f t="shared" si="3"/>
        <v/>
      </c>
      <c r="J46" s="113"/>
      <c r="K46" s="90"/>
      <c r="L46" s="91"/>
      <c r="M46" s="91"/>
      <c r="N46" s="91"/>
      <c r="O46" s="91"/>
      <c r="P46" s="91"/>
      <c r="Q46" s="91"/>
      <c r="R46" s="91"/>
      <c r="S46" s="1" t="str">
        <f t="shared" si="4"/>
        <v/>
      </c>
      <c r="T46" s="113"/>
      <c r="U46" s="95" t="str">
        <f t="shared" si="5"/>
        <v/>
      </c>
      <c r="V46" s="77" t="str">
        <f t="shared" si="6"/>
        <v/>
      </c>
      <c r="W46" s="113"/>
      <c r="X46" s="91"/>
      <c r="Y46" s="91"/>
      <c r="Z46" s="91"/>
      <c r="AA46" s="91"/>
      <c r="AB46" s="91"/>
      <c r="AC46" s="77" t="str">
        <f t="shared" si="7"/>
        <v/>
      </c>
      <c r="AD46" s="113"/>
      <c r="AE46" s="91"/>
      <c r="AF46" s="91"/>
      <c r="AG46" s="77" t="str">
        <f t="shared" si="8"/>
        <v/>
      </c>
      <c r="AH46" s="113"/>
      <c r="AI46" s="91"/>
      <c r="AJ46" s="91"/>
      <c r="AK46" s="91"/>
      <c r="AL46" s="91"/>
      <c r="AM46" s="91"/>
      <c r="AN46" s="91"/>
      <c r="AO46" s="91"/>
      <c r="AP46" s="91"/>
      <c r="AQ46" s="77" t="str">
        <f t="shared" si="9"/>
        <v/>
      </c>
      <c r="AR46" s="113"/>
      <c r="AS46" s="91"/>
      <c r="AT46" s="91"/>
      <c r="AU46" s="77" t="str">
        <f t="shared" si="10"/>
        <v/>
      </c>
      <c r="AV46" s="113"/>
      <c r="AW46" s="91"/>
      <c r="AX46" s="91"/>
      <c r="AY46" s="91"/>
      <c r="AZ46" s="91"/>
      <c r="BA46" s="1" t="str">
        <f t="shared" si="11"/>
        <v/>
      </c>
      <c r="BB46" s="113"/>
      <c r="BC46" s="95" t="str">
        <f t="shared" si="12"/>
        <v/>
      </c>
      <c r="BD46" s="1" t="str">
        <f t="shared" si="13"/>
        <v/>
      </c>
      <c r="BE46" s="113"/>
      <c r="BF46" s="95" t="str">
        <f t="shared" si="14"/>
        <v/>
      </c>
      <c r="BG46" s="1" t="str">
        <f t="shared" si="15"/>
        <v/>
      </c>
      <c r="BH46" s="113"/>
      <c r="BI46" s="95" t="str">
        <f t="shared" si="16"/>
        <v/>
      </c>
      <c r="BK46" s="111" t="str">
        <f t="shared" si="0"/>
        <v>Diplodus annularis</v>
      </c>
      <c r="BL46" s="110" t="str">
        <f t="shared" si="1"/>
        <v>ANN</v>
      </c>
      <c r="BM46" s="236">
        <f t="shared" si="17"/>
        <v>33</v>
      </c>
    </row>
    <row r="47" spans="1:252" ht="18" customHeight="1" x14ac:dyDescent="0.2">
      <c r="A47" s="237"/>
      <c r="B47" s="84" t="s">
        <v>489</v>
      </c>
      <c r="C47" s="100" t="s">
        <v>490</v>
      </c>
      <c r="D47" s="158" t="s">
        <v>491</v>
      </c>
      <c r="E47" s="158" t="s">
        <v>491</v>
      </c>
      <c r="F47" s="159" t="s">
        <v>492</v>
      </c>
      <c r="G47" s="168" t="str">
        <f t="shared" si="2"/>
        <v/>
      </c>
      <c r="H47" s="103"/>
      <c r="I47" s="77" t="str">
        <f t="shared" si="3"/>
        <v/>
      </c>
      <c r="J47" s="87"/>
      <c r="K47" s="90"/>
      <c r="L47" s="91"/>
      <c r="M47" s="91"/>
      <c r="N47" s="91"/>
      <c r="O47" s="91"/>
      <c r="P47" s="91"/>
      <c r="Q47" s="91"/>
      <c r="R47" s="91"/>
      <c r="S47" s="1" t="str">
        <f t="shared" si="4"/>
        <v/>
      </c>
      <c r="T47" s="87"/>
      <c r="U47" s="95" t="str">
        <f t="shared" si="5"/>
        <v/>
      </c>
      <c r="V47" s="77" t="str">
        <f t="shared" si="6"/>
        <v/>
      </c>
      <c r="W47" s="87"/>
      <c r="X47" s="91"/>
      <c r="Y47" s="91"/>
      <c r="Z47" s="91"/>
      <c r="AA47" s="91"/>
      <c r="AB47" s="91"/>
      <c r="AC47" s="77" t="str">
        <f t="shared" si="7"/>
        <v/>
      </c>
      <c r="AD47" s="87"/>
      <c r="AE47" s="91"/>
      <c r="AF47" s="91"/>
      <c r="AG47" s="77" t="str">
        <f t="shared" si="8"/>
        <v/>
      </c>
      <c r="AH47" s="87"/>
      <c r="AI47" s="91"/>
      <c r="AJ47" s="91"/>
      <c r="AK47" s="91"/>
      <c r="AL47" s="91"/>
      <c r="AM47" s="91"/>
      <c r="AN47" s="91"/>
      <c r="AO47" s="91"/>
      <c r="AP47" s="91"/>
      <c r="AQ47" s="77" t="str">
        <f t="shared" si="9"/>
        <v/>
      </c>
      <c r="AR47" s="87"/>
      <c r="AS47" s="91"/>
      <c r="AT47" s="91"/>
      <c r="AU47" s="77" t="str">
        <f t="shared" si="10"/>
        <v/>
      </c>
      <c r="AV47" s="87"/>
      <c r="AW47" s="91"/>
      <c r="AX47" s="91"/>
      <c r="AY47" s="91"/>
      <c r="AZ47" s="91"/>
      <c r="BA47" s="1" t="str">
        <f t="shared" si="11"/>
        <v/>
      </c>
      <c r="BB47" s="87"/>
      <c r="BC47" s="95" t="str">
        <f t="shared" si="12"/>
        <v/>
      </c>
      <c r="BD47" s="1" t="str">
        <f t="shared" si="13"/>
        <v/>
      </c>
      <c r="BE47" s="87"/>
      <c r="BF47" s="95" t="str">
        <f t="shared" si="14"/>
        <v/>
      </c>
      <c r="BG47" s="1" t="str">
        <f t="shared" si="15"/>
        <v/>
      </c>
      <c r="BH47" s="87"/>
      <c r="BI47" s="95" t="str">
        <f t="shared" si="16"/>
        <v/>
      </c>
      <c r="BK47" s="100" t="str">
        <f t="shared" si="0"/>
        <v>Boops boops</v>
      </c>
      <c r="BL47" s="84" t="str">
        <f t="shared" si="1"/>
        <v>BOG</v>
      </c>
      <c r="BM47" s="237">
        <f t="shared" si="17"/>
        <v>0</v>
      </c>
    </row>
    <row r="48" spans="1:252" ht="18" customHeight="1" x14ac:dyDescent="0.2">
      <c r="A48" s="237"/>
      <c r="B48" s="84" t="s">
        <v>34</v>
      </c>
      <c r="C48" s="100" t="s">
        <v>35</v>
      </c>
      <c r="D48" s="158" t="s">
        <v>36</v>
      </c>
      <c r="E48" s="158" t="s">
        <v>37</v>
      </c>
      <c r="F48" s="159" t="s">
        <v>38</v>
      </c>
      <c r="G48" s="168" t="str">
        <f t="shared" si="2"/>
        <v/>
      </c>
      <c r="H48" s="103"/>
      <c r="I48" s="77" t="str">
        <f t="shared" si="3"/>
        <v/>
      </c>
      <c r="J48" s="87"/>
      <c r="K48" s="90"/>
      <c r="L48" s="91"/>
      <c r="M48" s="91"/>
      <c r="N48" s="91"/>
      <c r="O48" s="91"/>
      <c r="P48" s="91"/>
      <c r="Q48" s="91"/>
      <c r="R48" s="91"/>
      <c r="S48" s="1" t="str">
        <f t="shared" si="4"/>
        <v/>
      </c>
      <c r="T48" s="87"/>
      <c r="U48" s="95" t="str">
        <f t="shared" si="5"/>
        <v/>
      </c>
      <c r="V48" s="77" t="str">
        <f t="shared" si="6"/>
        <v/>
      </c>
      <c r="W48" s="87"/>
      <c r="X48" s="91"/>
      <c r="Y48" s="91"/>
      <c r="Z48" s="91"/>
      <c r="AA48" s="91"/>
      <c r="AB48" s="91"/>
      <c r="AC48" s="77" t="str">
        <f t="shared" si="7"/>
        <v/>
      </c>
      <c r="AD48" s="87"/>
      <c r="AE48" s="91"/>
      <c r="AF48" s="91"/>
      <c r="AG48" s="77" t="str">
        <f t="shared" si="8"/>
        <v/>
      </c>
      <c r="AH48" s="87"/>
      <c r="AI48" s="91"/>
      <c r="AJ48" s="91"/>
      <c r="AK48" s="91"/>
      <c r="AL48" s="91"/>
      <c r="AM48" s="91"/>
      <c r="AN48" s="91"/>
      <c r="AO48" s="91"/>
      <c r="AP48" s="91"/>
      <c r="AQ48" s="77" t="str">
        <f t="shared" si="9"/>
        <v/>
      </c>
      <c r="AR48" s="87"/>
      <c r="AS48" s="91"/>
      <c r="AT48" s="91"/>
      <c r="AU48" s="77" t="str">
        <f t="shared" si="10"/>
        <v/>
      </c>
      <c r="AV48" s="87"/>
      <c r="AW48" s="91"/>
      <c r="AX48" s="91"/>
      <c r="AY48" s="91"/>
      <c r="AZ48" s="91"/>
      <c r="BA48" s="1" t="str">
        <f t="shared" si="11"/>
        <v/>
      </c>
      <c r="BB48" s="87"/>
      <c r="BC48" s="95" t="str">
        <f t="shared" si="12"/>
        <v/>
      </c>
      <c r="BD48" s="1" t="str">
        <f t="shared" si="13"/>
        <v/>
      </c>
      <c r="BE48" s="87"/>
      <c r="BF48" s="95" t="str">
        <f t="shared" si="14"/>
        <v/>
      </c>
      <c r="BG48" s="1" t="str">
        <f t="shared" si="15"/>
        <v/>
      </c>
      <c r="BH48" s="87"/>
      <c r="BI48" s="95" t="str">
        <f t="shared" si="16"/>
        <v/>
      </c>
      <c r="BK48" s="100" t="str">
        <f t="shared" si="0"/>
        <v>Spicara maena</v>
      </c>
      <c r="BL48" s="84" t="str">
        <f t="shared" si="1"/>
        <v>BPI</v>
      </c>
      <c r="BM48" s="237">
        <f t="shared" si="17"/>
        <v>0</v>
      </c>
    </row>
    <row r="49" spans="1:252" ht="18" customHeight="1" x14ac:dyDescent="0.2">
      <c r="A49" s="237"/>
      <c r="B49" s="84" t="s">
        <v>469</v>
      </c>
      <c r="C49" s="100" t="s">
        <v>470</v>
      </c>
      <c r="D49" s="158" t="s">
        <v>471</v>
      </c>
      <c r="E49" s="158" t="s">
        <v>472</v>
      </c>
      <c r="F49" s="159" t="s">
        <v>473</v>
      </c>
      <c r="G49" s="168" t="str">
        <f t="shared" si="2"/>
        <v/>
      </c>
      <c r="H49" s="103"/>
      <c r="I49" s="77" t="str">
        <f t="shared" si="3"/>
        <v/>
      </c>
      <c r="J49" s="87"/>
      <c r="K49" s="90"/>
      <c r="L49" s="91"/>
      <c r="M49" s="91"/>
      <c r="N49" s="91"/>
      <c r="O49" s="91"/>
      <c r="P49" s="91"/>
      <c r="Q49" s="91"/>
      <c r="R49" s="91"/>
      <c r="S49" s="1" t="str">
        <f t="shared" si="4"/>
        <v/>
      </c>
      <c r="T49" s="87"/>
      <c r="U49" s="95" t="str">
        <f t="shared" si="5"/>
        <v/>
      </c>
      <c r="V49" s="77" t="str">
        <f t="shared" si="6"/>
        <v/>
      </c>
      <c r="W49" s="87"/>
      <c r="X49" s="91"/>
      <c r="Y49" s="91"/>
      <c r="Z49" s="91"/>
      <c r="AA49" s="91"/>
      <c r="AB49" s="91"/>
      <c r="AC49" s="77" t="str">
        <f t="shared" si="7"/>
        <v/>
      </c>
      <c r="AD49" s="87"/>
      <c r="AE49" s="91"/>
      <c r="AF49" s="91"/>
      <c r="AG49" s="77" t="str">
        <f t="shared" si="8"/>
        <v/>
      </c>
      <c r="AH49" s="87"/>
      <c r="AI49" s="91"/>
      <c r="AJ49" s="91"/>
      <c r="AK49" s="91"/>
      <c r="AL49" s="91"/>
      <c r="AM49" s="91"/>
      <c r="AN49" s="91"/>
      <c r="AO49" s="91"/>
      <c r="AP49" s="91"/>
      <c r="AQ49" s="77" t="str">
        <f t="shared" si="9"/>
        <v/>
      </c>
      <c r="AR49" s="87"/>
      <c r="AS49" s="91"/>
      <c r="AT49" s="91"/>
      <c r="AU49" s="77" t="str">
        <f t="shared" si="10"/>
        <v/>
      </c>
      <c r="AV49" s="87"/>
      <c r="AW49" s="91"/>
      <c r="AX49" s="91"/>
      <c r="AY49" s="91"/>
      <c r="AZ49" s="91"/>
      <c r="BA49" s="1" t="str">
        <f t="shared" si="11"/>
        <v/>
      </c>
      <c r="BB49" s="87"/>
      <c r="BC49" s="95" t="str">
        <f t="shared" si="12"/>
        <v/>
      </c>
      <c r="BD49" s="1" t="str">
        <f t="shared" si="13"/>
        <v/>
      </c>
      <c r="BE49" s="87"/>
      <c r="BF49" s="95" t="str">
        <f t="shared" si="14"/>
        <v/>
      </c>
      <c r="BG49" s="1" t="str">
        <f t="shared" si="15"/>
        <v/>
      </c>
      <c r="BH49" s="87"/>
      <c r="BI49" s="95" t="str">
        <f t="shared" si="16"/>
        <v/>
      </c>
      <c r="BK49" s="100" t="str">
        <f t="shared" si="0"/>
        <v>Spondyliosoma cantharus</v>
      </c>
      <c r="BL49" s="84" t="str">
        <f t="shared" si="1"/>
        <v>BRB</v>
      </c>
      <c r="BM49" s="237">
        <f t="shared" si="17"/>
        <v>0</v>
      </c>
    </row>
    <row r="50" spans="1:252" ht="18" customHeight="1" x14ac:dyDescent="0.2">
      <c r="A50" s="237"/>
      <c r="B50" s="84" t="s">
        <v>5</v>
      </c>
      <c r="C50" s="100" t="s">
        <v>6</v>
      </c>
      <c r="D50" s="158" t="s">
        <v>7</v>
      </c>
      <c r="E50" s="158" t="s">
        <v>8</v>
      </c>
      <c r="F50" s="159" t="s">
        <v>9</v>
      </c>
      <c r="G50" s="168" t="str">
        <f t="shared" si="2"/>
        <v/>
      </c>
      <c r="H50" s="103"/>
      <c r="I50" s="77" t="str">
        <f t="shared" si="3"/>
        <v/>
      </c>
      <c r="J50" s="87"/>
      <c r="K50" s="90"/>
      <c r="L50" s="91"/>
      <c r="M50" s="91"/>
      <c r="N50" s="91"/>
      <c r="O50" s="91"/>
      <c r="P50" s="91"/>
      <c r="Q50" s="91"/>
      <c r="R50" s="91"/>
      <c r="S50" s="1" t="str">
        <f t="shared" si="4"/>
        <v/>
      </c>
      <c r="T50" s="87"/>
      <c r="U50" s="95" t="str">
        <f t="shared" si="5"/>
        <v/>
      </c>
      <c r="V50" s="77" t="str">
        <f t="shared" si="6"/>
        <v/>
      </c>
      <c r="W50" s="87"/>
      <c r="X50" s="91"/>
      <c r="Y50" s="91"/>
      <c r="Z50" s="91"/>
      <c r="AA50" s="91"/>
      <c r="AB50" s="91"/>
      <c r="AC50" s="77" t="str">
        <f t="shared" si="7"/>
        <v/>
      </c>
      <c r="AD50" s="87"/>
      <c r="AE50" s="91"/>
      <c r="AF50" s="91"/>
      <c r="AG50" s="77" t="str">
        <f t="shared" si="8"/>
        <v/>
      </c>
      <c r="AH50" s="87"/>
      <c r="AI50" s="91"/>
      <c r="AJ50" s="91"/>
      <c r="AK50" s="91"/>
      <c r="AL50" s="91"/>
      <c r="AM50" s="91"/>
      <c r="AN50" s="91"/>
      <c r="AO50" s="91"/>
      <c r="AP50" s="91"/>
      <c r="AQ50" s="77" t="str">
        <f t="shared" si="9"/>
        <v/>
      </c>
      <c r="AR50" s="87"/>
      <c r="AS50" s="91"/>
      <c r="AT50" s="91"/>
      <c r="AU50" s="77" t="str">
        <f t="shared" si="10"/>
        <v/>
      </c>
      <c r="AV50" s="87"/>
      <c r="AW50" s="91"/>
      <c r="AX50" s="91"/>
      <c r="AY50" s="91"/>
      <c r="AZ50" s="91"/>
      <c r="BA50" s="1" t="str">
        <f t="shared" si="11"/>
        <v/>
      </c>
      <c r="BB50" s="87"/>
      <c r="BC50" s="95" t="str">
        <f t="shared" si="12"/>
        <v/>
      </c>
      <c r="BD50" s="1" t="str">
        <f t="shared" si="13"/>
        <v/>
      </c>
      <c r="BE50" s="87"/>
      <c r="BF50" s="95" t="str">
        <f t="shared" si="14"/>
        <v/>
      </c>
      <c r="BG50" s="1" t="str">
        <f t="shared" si="15"/>
        <v/>
      </c>
      <c r="BH50" s="87"/>
      <c r="BI50" s="95" t="str">
        <f t="shared" si="16"/>
        <v/>
      </c>
      <c r="BK50" s="100" t="str">
        <f t="shared" si="0"/>
        <v>Dicentrarchus spp</v>
      </c>
      <c r="BL50" s="84" t="str">
        <f t="shared" si="1"/>
        <v>BSE</v>
      </c>
      <c r="BM50" s="237">
        <f t="shared" si="17"/>
        <v>0</v>
      </c>
    </row>
    <row r="51" spans="1:252" ht="18" customHeight="1" x14ac:dyDescent="0.2">
      <c r="A51" s="237"/>
      <c r="B51" s="84" t="s">
        <v>0</v>
      </c>
      <c r="C51" s="100" t="s">
        <v>1</v>
      </c>
      <c r="D51" s="158" t="s">
        <v>2</v>
      </c>
      <c r="E51" s="158" t="s">
        <v>3</v>
      </c>
      <c r="F51" s="159" t="s">
        <v>4</v>
      </c>
      <c r="G51" s="168" t="str">
        <f t="shared" si="2"/>
        <v/>
      </c>
      <c r="H51" s="103"/>
      <c r="I51" s="77" t="str">
        <f t="shared" si="3"/>
        <v/>
      </c>
      <c r="J51" s="87"/>
      <c r="K51" s="90"/>
      <c r="L51" s="91"/>
      <c r="M51" s="91"/>
      <c r="N51" s="91"/>
      <c r="O51" s="91"/>
      <c r="P51" s="91"/>
      <c r="Q51" s="91"/>
      <c r="R51" s="91"/>
      <c r="S51" s="1" t="str">
        <f t="shared" si="4"/>
        <v/>
      </c>
      <c r="T51" s="87"/>
      <c r="U51" s="95" t="str">
        <f t="shared" si="5"/>
        <v/>
      </c>
      <c r="V51" s="77" t="str">
        <f t="shared" si="6"/>
        <v/>
      </c>
      <c r="W51" s="87"/>
      <c r="X51" s="91"/>
      <c r="Y51" s="91"/>
      <c r="Z51" s="91"/>
      <c r="AA51" s="91"/>
      <c r="AB51" s="91"/>
      <c r="AC51" s="77" t="str">
        <f t="shared" si="7"/>
        <v/>
      </c>
      <c r="AD51" s="87"/>
      <c r="AE51" s="91"/>
      <c r="AF51" s="91"/>
      <c r="AG51" s="77" t="str">
        <f t="shared" si="8"/>
        <v/>
      </c>
      <c r="AH51" s="87"/>
      <c r="AI51" s="91"/>
      <c r="AJ51" s="91"/>
      <c r="AK51" s="91"/>
      <c r="AL51" s="91"/>
      <c r="AM51" s="91"/>
      <c r="AN51" s="91"/>
      <c r="AO51" s="91"/>
      <c r="AP51" s="91"/>
      <c r="AQ51" s="77" t="str">
        <f t="shared" si="9"/>
        <v/>
      </c>
      <c r="AR51" s="87"/>
      <c r="AS51" s="91"/>
      <c r="AT51" s="91"/>
      <c r="AU51" s="77" t="str">
        <f t="shared" si="10"/>
        <v/>
      </c>
      <c r="AV51" s="87"/>
      <c r="AW51" s="91"/>
      <c r="AX51" s="91"/>
      <c r="AY51" s="91"/>
      <c r="AZ51" s="91"/>
      <c r="BA51" s="1" t="str">
        <f t="shared" si="11"/>
        <v/>
      </c>
      <c r="BB51" s="87"/>
      <c r="BC51" s="95" t="str">
        <f t="shared" si="12"/>
        <v/>
      </c>
      <c r="BD51" s="1" t="str">
        <f t="shared" si="13"/>
        <v/>
      </c>
      <c r="BE51" s="87"/>
      <c r="BF51" s="95" t="str">
        <f t="shared" si="14"/>
        <v/>
      </c>
      <c r="BG51" s="1" t="str">
        <f t="shared" si="15"/>
        <v/>
      </c>
      <c r="BH51" s="87"/>
      <c r="BI51" s="95" t="str">
        <f t="shared" si="16"/>
        <v/>
      </c>
      <c r="BK51" s="100" t="str">
        <f t="shared" si="0"/>
        <v>Dicentrarchus labrax</v>
      </c>
      <c r="BL51" s="84" t="str">
        <f t="shared" si="1"/>
        <v>BSS</v>
      </c>
      <c r="BM51" s="237">
        <f t="shared" si="17"/>
        <v>0</v>
      </c>
    </row>
    <row r="52" spans="1:252" ht="18" customHeight="1" x14ac:dyDescent="0.2">
      <c r="A52" s="237"/>
      <c r="B52" s="84" t="s">
        <v>404</v>
      </c>
      <c r="C52" s="100" t="s">
        <v>405</v>
      </c>
      <c r="D52" s="158" t="s">
        <v>406</v>
      </c>
      <c r="E52" s="158" t="s">
        <v>407</v>
      </c>
      <c r="F52" s="159" t="s">
        <v>408</v>
      </c>
      <c r="G52" s="168" t="str">
        <f t="shared" si="2"/>
        <v/>
      </c>
      <c r="H52" s="103"/>
      <c r="I52" s="77" t="str">
        <f t="shared" si="3"/>
        <v/>
      </c>
      <c r="J52" s="87"/>
      <c r="K52" s="90"/>
      <c r="L52" s="91"/>
      <c r="M52" s="91"/>
      <c r="N52" s="91"/>
      <c r="O52" s="91"/>
      <c r="P52" s="91"/>
      <c r="Q52" s="91"/>
      <c r="R52" s="91"/>
      <c r="S52" s="1" t="str">
        <f t="shared" si="4"/>
        <v/>
      </c>
      <c r="T52" s="87"/>
      <c r="U52" s="95" t="str">
        <f t="shared" si="5"/>
        <v/>
      </c>
      <c r="V52" s="77" t="str">
        <f t="shared" si="6"/>
        <v/>
      </c>
      <c r="W52" s="87"/>
      <c r="X52" s="91"/>
      <c r="Y52" s="91"/>
      <c r="Z52" s="91"/>
      <c r="AA52" s="91"/>
      <c r="AB52" s="91"/>
      <c r="AC52" s="77" t="str">
        <f t="shared" si="7"/>
        <v/>
      </c>
      <c r="AD52" s="87"/>
      <c r="AE52" s="91"/>
      <c r="AF52" s="91"/>
      <c r="AG52" s="77" t="str">
        <f t="shared" si="8"/>
        <v/>
      </c>
      <c r="AH52" s="87"/>
      <c r="AI52" s="91"/>
      <c r="AJ52" s="91"/>
      <c r="AK52" s="91"/>
      <c r="AL52" s="91"/>
      <c r="AM52" s="91"/>
      <c r="AN52" s="91"/>
      <c r="AO52" s="91"/>
      <c r="AP52" s="91"/>
      <c r="AQ52" s="77" t="str">
        <f t="shared" si="9"/>
        <v/>
      </c>
      <c r="AR52" s="87"/>
      <c r="AS52" s="91"/>
      <c r="AT52" s="91"/>
      <c r="AU52" s="77" t="str">
        <f t="shared" si="10"/>
        <v/>
      </c>
      <c r="AV52" s="87"/>
      <c r="AW52" s="91"/>
      <c r="AX52" s="91"/>
      <c r="AY52" s="91"/>
      <c r="AZ52" s="91"/>
      <c r="BA52" s="1" t="str">
        <f t="shared" si="11"/>
        <v/>
      </c>
      <c r="BB52" s="87"/>
      <c r="BC52" s="95" t="str">
        <f t="shared" si="12"/>
        <v/>
      </c>
      <c r="BD52" s="1" t="str">
        <f t="shared" si="13"/>
        <v/>
      </c>
      <c r="BE52" s="87"/>
      <c r="BF52" s="95" t="str">
        <f t="shared" si="14"/>
        <v/>
      </c>
      <c r="BG52" s="1" t="str">
        <f t="shared" si="15"/>
        <v/>
      </c>
      <c r="BH52" s="87"/>
      <c r="BI52" s="95" t="str">
        <f t="shared" si="16"/>
        <v/>
      </c>
      <c r="BK52" s="100" t="str">
        <f t="shared" si="0"/>
        <v>Serranidae</v>
      </c>
      <c r="BL52" s="84" t="str">
        <f t="shared" si="1"/>
        <v>BSX</v>
      </c>
      <c r="BM52" s="237">
        <f t="shared" si="17"/>
        <v>0</v>
      </c>
    </row>
    <row r="53" spans="1:252" ht="18" customHeight="1" x14ac:dyDescent="0.2">
      <c r="A53" s="237"/>
      <c r="B53" s="84" t="s">
        <v>10</v>
      </c>
      <c r="C53" s="100" t="s">
        <v>11</v>
      </c>
      <c r="D53" s="158" t="s">
        <v>12</v>
      </c>
      <c r="E53" s="158" t="s">
        <v>13</v>
      </c>
      <c r="F53" s="159" t="s">
        <v>14</v>
      </c>
      <c r="G53" s="168" t="str">
        <f t="shared" si="2"/>
        <v/>
      </c>
      <c r="H53" s="103"/>
      <c r="I53" s="77" t="str">
        <f t="shared" si="3"/>
        <v/>
      </c>
      <c r="J53" s="87"/>
      <c r="K53" s="90"/>
      <c r="L53" s="91"/>
      <c r="M53" s="91"/>
      <c r="N53" s="91"/>
      <c r="O53" s="91"/>
      <c r="P53" s="91"/>
      <c r="Q53" s="91"/>
      <c r="R53" s="91"/>
      <c r="S53" s="1" t="str">
        <f t="shared" si="4"/>
        <v/>
      </c>
      <c r="T53" s="87"/>
      <c r="U53" s="95" t="str">
        <f t="shared" si="5"/>
        <v/>
      </c>
      <c r="V53" s="77" t="str">
        <f t="shared" si="6"/>
        <v/>
      </c>
      <c r="W53" s="87"/>
      <c r="X53" s="91"/>
      <c r="Y53" s="91"/>
      <c r="Z53" s="91"/>
      <c r="AA53" s="91"/>
      <c r="AB53" s="91"/>
      <c r="AC53" s="77" t="str">
        <f t="shared" si="7"/>
        <v/>
      </c>
      <c r="AD53" s="87"/>
      <c r="AE53" s="91"/>
      <c r="AF53" s="91"/>
      <c r="AG53" s="77" t="str">
        <f t="shared" si="8"/>
        <v/>
      </c>
      <c r="AH53" s="87"/>
      <c r="AI53" s="91"/>
      <c r="AJ53" s="91"/>
      <c r="AK53" s="91"/>
      <c r="AL53" s="91"/>
      <c r="AM53" s="91"/>
      <c r="AN53" s="91"/>
      <c r="AO53" s="91"/>
      <c r="AP53" s="91"/>
      <c r="AQ53" s="77" t="str">
        <f t="shared" si="9"/>
        <v/>
      </c>
      <c r="AR53" s="87"/>
      <c r="AS53" s="91"/>
      <c r="AT53" s="91"/>
      <c r="AU53" s="77" t="str">
        <f t="shared" si="10"/>
        <v/>
      </c>
      <c r="AV53" s="87"/>
      <c r="AW53" s="91"/>
      <c r="AX53" s="91"/>
      <c r="AY53" s="91"/>
      <c r="AZ53" s="91"/>
      <c r="BA53" s="1" t="str">
        <f t="shared" si="11"/>
        <v/>
      </c>
      <c r="BB53" s="87"/>
      <c r="BC53" s="95" t="str">
        <f t="shared" si="12"/>
        <v/>
      </c>
      <c r="BD53" s="1" t="str">
        <f t="shared" si="13"/>
        <v/>
      </c>
      <c r="BE53" s="87"/>
      <c r="BF53" s="95" t="str">
        <f t="shared" si="14"/>
        <v/>
      </c>
      <c r="BG53" s="1" t="str">
        <f t="shared" si="15"/>
        <v/>
      </c>
      <c r="BH53" s="87"/>
      <c r="BI53" s="95" t="str">
        <f t="shared" si="16"/>
        <v/>
      </c>
      <c r="BK53" s="100" t="str">
        <f t="shared" si="0"/>
        <v>Sciaena umbra</v>
      </c>
      <c r="BL53" s="84" t="str">
        <f t="shared" si="1"/>
        <v>CBM</v>
      </c>
      <c r="BM53" s="237">
        <f t="shared" si="17"/>
        <v>0</v>
      </c>
    </row>
    <row r="54" spans="1:252" ht="18" customHeight="1" x14ac:dyDescent="0.2">
      <c r="A54" s="237"/>
      <c r="B54" s="84" t="s">
        <v>1146</v>
      </c>
      <c r="C54" s="100" t="s">
        <v>1147</v>
      </c>
      <c r="D54" s="158" t="s">
        <v>1148</v>
      </c>
      <c r="E54" s="158" t="s">
        <v>1149</v>
      </c>
      <c r="F54" s="159" t="s">
        <v>1150</v>
      </c>
      <c r="G54" s="168" t="str">
        <f t="shared" si="2"/>
        <v/>
      </c>
      <c r="H54" s="103"/>
      <c r="I54" s="77" t="str">
        <f t="shared" si="3"/>
        <v/>
      </c>
      <c r="J54" s="87"/>
      <c r="K54" s="90"/>
      <c r="L54" s="91"/>
      <c r="M54" s="91"/>
      <c r="N54" s="91"/>
      <c r="O54" s="91"/>
      <c r="P54" s="91"/>
      <c r="Q54" s="91"/>
      <c r="R54" s="91"/>
      <c r="S54" s="1" t="str">
        <f t="shared" si="4"/>
        <v/>
      </c>
      <c r="T54" s="87"/>
      <c r="U54" s="95" t="str">
        <f t="shared" si="5"/>
        <v/>
      </c>
      <c r="V54" s="77" t="str">
        <f t="shared" si="6"/>
        <v/>
      </c>
      <c r="W54" s="87"/>
      <c r="X54" s="91"/>
      <c r="Y54" s="91"/>
      <c r="Z54" s="91"/>
      <c r="AA54" s="91"/>
      <c r="AB54" s="91"/>
      <c r="AC54" s="77" t="str">
        <f t="shared" si="7"/>
        <v/>
      </c>
      <c r="AD54" s="87"/>
      <c r="AE54" s="91"/>
      <c r="AF54" s="91"/>
      <c r="AG54" s="77" t="str">
        <f t="shared" si="8"/>
        <v/>
      </c>
      <c r="AH54" s="87"/>
      <c r="AI54" s="91"/>
      <c r="AJ54" s="91"/>
      <c r="AK54" s="91"/>
      <c r="AL54" s="91"/>
      <c r="AM54" s="91"/>
      <c r="AN54" s="91"/>
      <c r="AO54" s="91"/>
      <c r="AP54" s="91"/>
      <c r="AQ54" s="77" t="str">
        <f t="shared" si="9"/>
        <v/>
      </c>
      <c r="AR54" s="87"/>
      <c r="AS54" s="91"/>
      <c r="AT54" s="91"/>
      <c r="AU54" s="77" t="str">
        <f t="shared" si="10"/>
        <v/>
      </c>
      <c r="AV54" s="87"/>
      <c r="AW54" s="91"/>
      <c r="AX54" s="91"/>
      <c r="AY54" s="91"/>
      <c r="AZ54" s="91"/>
      <c r="BA54" s="1" t="str">
        <f t="shared" si="11"/>
        <v/>
      </c>
      <c r="BB54" s="87"/>
      <c r="BC54" s="95" t="str">
        <f t="shared" si="12"/>
        <v/>
      </c>
      <c r="BD54" s="1" t="str">
        <f t="shared" si="13"/>
        <v/>
      </c>
      <c r="BE54" s="87"/>
      <c r="BF54" s="95" t="str">
        <f t="shared" si="14"/>
        <v/>
      </c>
      <c r="BG54" s="1" t="str">
        <f t="shared" si="15"/>
        <v/>
      </c>
      <c r="BH54" s="87"/>
      <c r="BI54" s="95" t="str">
        <f t="shared" si="16"/>
        <v/>
      </c>
      <c r="BK54" s="100" t="str">
        <f t="shared" si="0"/>
        <v>Serranus cabrilla</v>
      </c>
      <c r="BL54" s="84" t="str">
        <f t="shared" si="1"/>
        <v>CBR</v>
      </c>
      <c r="BM54" s="237">
        <f t="shared" si="17"/>
        <v>0</v>
      </c>
    </row>
    <row r="55" spans="1:252" ht="18" customHeight="1" x14ac:dyDescent="0.2">
      <c r="A55" s="237"/>
      <c r="B55" s="84" t="s">
        <v>429</v>
      </c>
      <c r="C55" s="100" t="s">
        <v>430</v>
      </c>
      <c r="D55" s="158" t="s">
        <v>431</v>
      </c>
      <c r="E55" s="158" t="s">
        <v>432</v>
      </c>
      <c r="F55" s="159" t="s">
        <v>433</v>
      </c>
      <c r="G55" s="168" t="str">
        <f t="shared" si="2"/>
        <v/>
      </c>
      <c r="H55" s="103"/>
      <c r="I55" s="77" t="str">
        <f t="shared" si="3"/>
        <v/>
      </c>
      <c r="J55" s="87"/>
      <c r="K55" s="90"/>
      <c r="L55" s="91"/>
      <c r="M55" s="91"/>
      <c r="N55" s="91"/>
      <c r="O55" s="91"/>
      <c r="P55" s="91"/>
      <c r="Q55" s="91"/>
      <c r="R55" s="91"/>
      <c r="S55" s="1" t="str">
        <f t="shared" si="4"/>
        <v/>
      </c>
      <c r="T55" s="87"/>
      <c r="U55" s="95" t="str">
        <f t="shared" si="5"/>
        <v/>
      </c>
      <c r="V55" s="77" t="str">
        <f t="shared" si="6"/>
        <v/>
      </c>
      <c r="W55" s="87"/>
      <c r="X55" s="91"/>
      <c r="Y55" s="91"/>
      <c r="Z55" s="91"/>
      <c r="AA55" s="91"/>
      <c r="AB55" s="91"/>
      <c r="AC55" s="77" t="str">
        <f t="shared" si="7"/>
        <v/>
      </c>
      <c r="AD55" s="87"/>
      <c r="AE55" s="91"/>
      <c r="AF55" s="91"/>
      <c r="AG55" s="77" t="str">
        <f t="shared" si="8"/>
        <v/>
      </c>
      <c r="AH55" s="87"/>
      <c r="AI55" s="91"/>
      <c r="AJ55" s="91"/>
      <c r="AK55" s="91"/>
      <c r="AL55" s="91"/>
      <c r="AM55" s="91"/>
      <c r="AN55" s="91"/>
      <c r="AO55" s="91"/>
      <c r="AP55" s="91"/>
      <c r="AQ55" s="77" t="str">
        <f t="shared" si="9"/>
        <v/>
      </c>
      <c r="AR55" s="87"/>
      <c r="AS55" s="91"/>
      <c r="AT55" s="91"/>
      <c r="AU55" s="77" t="str">
        <f t="shared" si="10"/>
        <v/>
      </c>
      <c r="AV55" s="87"/>
      <c r="AW55" s="91"/>
      <c r="AX55" s="91"/>
      <c r="AY55" s="91"/>
      <c r="AZ55" s="91"/>
      <c r="BA55" s="1" t="str">
        <f t="shared" si="11"/>
        <v/>
      </c>
      <c r="BB55" s="87"/>
      <c r="BC55" s="95" t="str">
        <f t="shared" si="12"/>
        <v/>
      </c>
      <c r="BD55" s="1" t="str">
        <f t="shared" si="13"/>
        <v/>
      </c>
      <c r="BE55" s="87"/>
      <c r="BF55" s="95" t="str">
        <f t="shared" si="14"/>
        <v/>
      </c>
      <c r="BG55" s="1" t="str">
        <f t="shared" si="15"/>
        <v/>
      </c>
      <c r="BH55" s="87"/>
      <c r="BI55" s="95" t="str">
        <f t="shared" si="16"/>
        <v/>
      </c>
      <c r="BK55" s="100" t="str">
        <f t="shared" si="0"/>
        <v>Sciaenidae</v>
      </c>
      <c r="BL55" s="84" t="str">
        <f t="shared" si="1"/>
        <v>CDX</v>
      </c>
      <c r="BM55" s="237">
        <f t="shared" si="17"/>
        <v>0</v>
      </c>
    </row>
    <row r="56" spans="1:252" ht="18" customHeight="1" x14ac:dyDescent="0.2">
      <c r="A56" s="237"/>
      <c r="B56" s="84" t="s">
        <v>419</v>
      </c>
      <c r="C56" s="100" t="s">
        <v>420</v>
      </c>
      <c r="D56" s="158" t="s">
        <v>421</v>
      </c>
      <c r="E56" s="158" t="s">
        <v>422</v>
      </c>
      <c r="F56" s="159" t="s">
        <v>423</v>
      </c>
      <c r="G56" s="168" t="str">
        <f t="shared" si="2"/>
        <v/>
      </c>
      <c r="H56" s="103"/>
      <c r="I56" s="77" t="str">
        <f t="shared" si="3"/>
        <v/>
      </c>
      <c r="J56" s="87"/>
      <c r="K56" s="90"/>
      <c r="L56" s="91"/>
      <c r="M56" s="91"/>
      <c r="N56" s="91"/>
      <c r="O56" s="91"/>
      <c r="P56" s="91"/>
      <c r="Q56" s="91"/>
      <c r="R56" s="91"/>
      <c r="S56" s="1" t="str">
        <f t="shared" si="4"/>
        <v/>
      </c>
      <c r="T56" s="87"/>
      <c r="U56" s="95" t="str">
        <f t="shared" si="5"/>
        <v/>
      </c>
      <c r="V56" s="77" t="str">
        <f t="shared" si="6"/>
        <v/>
      </c>
      <c r="W56" s="87"/>
      <c r="X56" s="91"/>
      <c r="Y56" s="91"/>
      <c r="Z56" s="91"/>
      <c r="AA56" s="91"/>
      <c r="AB56" s="91"/>
      <c r="AC56" s="77" t="str">
        <f t="shared" si="7"/>
        <v/>
      </c>
      <c r="AD56" s="87"/>
      <c r="AE56" s="91"/>
      <c r="AF56" s="91"/>
      <c r="AG56" s="77" t="str">
        <f t="shared" si="8"/>
        <v/>
      </c>
      <c r="AH56" s="87"/>
      <c r="AI56" s="91"/>
      <c r="AJ56" s="91"/>
      <c r="AK56" s="91"/>
      <c r="AL56" s="91"/>
      <c r="AM56" s="91"/>
      <c r="AN56" s="91"/>
      <c r="AO56" s="91"/>
      <c r="AP56" s="91"/>
      <c r="AQ56" s="77" t="str">
        <f t="shared" si="9"/>
        <v/>
      </c>
      <c r="AR56" s="87"/>
      <c r="AS56" s="91"/>
      <c r="AT56" s="91"/>
      <c r="AU56" s="77" t="str">
        <f t="shared" si="10"/>
        <v/>
      </c>
      <c r="AV56" s="87"/>
      <c r="AW56" s="91"/>
      <c r="AX56" s="91"/>
      <c r="AY56" s="91"/>
      <c r="AZ56" s="91"/>
      <c r="BA56" s="1" t="str">
        <f t="shared" si="11"/>
        <v/>
      </c>
      <c r="BB56" s="87"/>
      <c r="BC56" s="95" t="str">
        <f t="shared" si="12"/>
        <v/>
      </c>
      <c r="BD56" s="1" t="str">
        <f t="shared" si="13"/>
        <v/>
      </c>
      <c r="BE56" s="87"/>
      <c r="BF56" s="95" t="str">
        <f t="shared" si="14"/>
        <v/>
      </c>
      <c r="BG56" s="1" t="str">
        <f t="shared" si="15"/>
        <v/>
      </c>
      <c r="BH56" s="87"/>
      <c r="BI56" s="95" t="str">
        <f t="shared" si="16"/>
        <v/>
      </c>
      <c r="BK56" s="100" t="str">
        <f t="shared" si="0"/>
        <v>Umbrina cirrosa</v>
      </c>
      <c r="BL56" s="84" t="str">
        <f t="shared" si="1"/>
        <v>COB</v>
      </c>
      <c r="BM56" s="237">
        <f t="shared" si="17"/>
        <v>0</v>
      </c>
    </row>
    <row r="57" spans="1:252" ht="18" customHeight="1" x14ac:dyDescent="0.2">
      <c r="A57" s="237"/>
      <c r="B57" s="84" t="s">
        <v>1151</v>
      </c>
      <c r="C57" s="100" t="s">
        <v>1152</v>
      </c>
      <c r="D57" s="158" t="s">
        <v>1153</v>
      </c>
      <c r="E57" s="158" t="s">
        <v>1154</v>
      </c>
      <c r="F57" s="159" t="s">
        <v>1155</v>
      </c>
      <c r="G57" s="168" t="str">
        <f t="shared" si="2"/>
        <v/>
      </c>
      <c r="H57" s="103"/>
      <c r="I57" s="77" t="str">
        <f t="shared" si="3"/>
        <v/>
      </c>
      <c r="J57" s="87"/>
      <c r="K57" s="90"/>
      <c r="L57" s="91"/>
      <c r="M57" s="91"/>
      <c r="N57" s="91"/>
      <c r="O57" s="91"/>
      <c r="P57" s="91"/>
      <c r="Q57" s="91"/>
      <c r="R57" s="91"/>
      <c r="S57" s="1" t="str">
        <f t="shared" si="4"/>
        <v/>
      </c>
      <c r="T57" s="87"/>
      <c r="U57" s="95" t="str">
        <f t="shared" si="5"/>
        <v/>
      </c>
      <c r="V57" s="77" t="str">
        <f t="shared" si="6"/>
        <v/>
      </c>
      <c r="W57" s="87"/>
      <c r="X57" s="91"/>
      <c r="Y57" s="91"/>
      <c r="Z57" s="91"/>
      <c r="AA57" s="91"/>
      <c r="AB57" s="91"/>
      <c r="AC57" s="77" t="str">
        <f t="shared" si="7"/>
        <v/>
      </c>
      <c r="AD57" s="87"/>
      <c r="AE57" s="91"/>
      <c r="AF57" s="91"/>
      <c r="AG57" s="77" t="str">
        <f t="shared" si="8"/>
        <v/>
      </c>
      <c r="AH57" s="87"/>
      <c r="AI57" s="91"/>
      <c r="AJ57" s="91"/>
      <c r="AK57" s="91"/>
      <c r="AL57" s="91"/>
      <c r="AM57" s="91"/>
      <c r="AN57" s="91"/>
      <c r="AO57" s="91"/>
      <c r="AP57" s="91"/>
      <c r="AQ57" s="77" t="str">
        <f t="shared" si="9"/>
        <v/>
      </c>
      <c r="AR57" s="87"/>
      <c r="AS57" s="91"/>
      <c r="AT57" s="91"/>
      <c r="AU57" s="77" t="str">
        <f t="shared" si="10"/>
        <v/>
      </c>
      <c r="AV57" s="87"/>
      <c r="AW57" s="91"/>
      <c r="AX57" s="91"/>
      <c r="AY57" s="91"/>
      <c r="AZ57" s="91"/>
      <c r="BA57" s="1" t="str">
        <f t="shared" si="11"/>
        <v/>
      </c>
      <c r="BB57" s="87"/>
      <c r="BC57" s="95" t="str">
        <f t="shared" si="12"/>
        <v/>
      </c>
      <c r="BD57" s="1" t="str">
        <f t="shared" si="13"/>
        <v/>
      </c>
      <c r="BE57" s="87"/>
      <c r="BF57" s="95" t="str">
        <f t="shared" si="14"/>
        <v/>
      </c>
      <c r="BG57" s="1" t="str">
        <f t="shared" si="15"/>
        <v/>
      </c>
      <c r="BH57" s="87"/>
      <c r="BI57" s="95" t="str">
        <f t="shared" si="16"/>
        <v/>
      </c>
      <c r="BK57" s="100" t="str">
        <f t="shared" si="0"/>
        <v>Diplodus vulgaris</v>
      </c>
      <c r="BL57" s="84" t="str">
        <f t="shared" si="1"/>
        <v>CTB</v>
      </c>
      <c r="BM57" s="237">
        <f t="shared" si="17"/>
        <v>0</v>
      </c>
    </row>
    <row r="58" spans="1:252" ht="18" customHeight="1" x14ac:dyDescent="0.2">
      <c r="A58" s="237"/>
      <c r="B58" s="84" t="s">
        <v>464</v>
      </c>
      <c r="C58" s="100" t="s">
        <v>465</v>
      </c>
      <c r="D58" s="158" t="s">
        <v>466</v>
      </c>
      <c r="E58" s="158" t="s">
        <v>467</v>
      </c>
      <c r="F58" s="159" t="s">
        <v>468</v>
      </c>
      <c r="G58" s="168" t="str">
        <f t="shared" si="2"/>
        <v/>
      </c>
      <c r="H58" s="103"/>
      <c r="I58" s="77" t="str">
        <f t="shared" si="3"/>
        <v/>
      </c>
      <c r="J58" s="87"/>
      <c r="K58" s="90"/>
      <c r="L58" s="91"/>
      <c r="M58" s="91"/>
      <c r="N58" s="91"/>
      <c r="O58" s="91"/>
      <c r="P58" s="91"/>
      <c r="Q58" s="91"/>
      <c r="R58" s="91"/>
      <c r="S58" s="1" t="str">
        <f t="shared" si="4"/>
        <v/>
      </c>
      <c r="T58" s="87"/>
      <c r="U58" s="95" t="str">
        <f t="shared" si="5"/>
        <v/>
      </c>
      <c r="V58" s="77" t="str">
        <f t="shared" si="6"/>
        <v/>
      </c>
      <c r="W58" s="87"/>
      <c r="X58" s="91"/>
      <c r="Y58" s="91"/>
      <c r="Z58" s="91"/>
      <c r="AA58" s="91"/>
      <c r="AB58" s="91"/>
      <c r="AC58" s="77" t="str">
        <f t="shared" si="7"/>
        <v/>
      </c>
      <c r="AD58" s="87"/>
      <c r="AE58" s="91"/>
      <c r="AF58" s="91"/>
      <c r="AG58" s="77" t="str">
        <f t="shared" si="8"/>
        <v/>
      </c>
      <c r="AH58" s="87"/>
      <c r="AI58" s="91"/>
      <c r="AJ58" s="91"/>
      <c r="AK58" s="91"/>
      <c r="AL58" s="91"/>
      <c r="AM58" s="91"/>
      <c r="AN58" s="91"/>
      <c r="AO58" s="91"/>
      <c r="AP58" s="91"/>
      <c r="AQ58" s="77" t="str">
        <f t="shared" si="9"/>
        <v/>
      </c>
      <c r="AR58" s="87"/>
      <c r="AS58" s="91"/>
      <c r="AT58" s="91"/>
      <c r="AU58" s="77" t="str">
        <f t="shared" si="10"/>
        <v/>
      </c>
      <c r="AV58" s="87"/>
      <c r="AW58" s="91"/>
      <c r="AX58" s="91"/>
      <c r="AY58" s="91"/>
      <c r="AZ58" s="91"/>
      <c r="BA58" s="1" t="str">
        <f t="shared" si="11"/>
        <v/>
      </c>
      <c r="BB58" s="87"/>
      <c r="BC58" s="95" t="str">
        <f t="shared" si="12"/>
        <v/>
      </c>
      <c r="BD58" s="1" t="str">
        <f t="shared" si="13"/>
        <v/>
      </c>
      <c r="BE58" s="87"/>
      <c r="BF58" s="95" t="str">
        <f t="shared" si="14"/>
        <v/>
      </c>
      <c r="BG58" s="1" t="str">
        <f t="shared" si="15"/>
        <v/>
      </c>
      <c r="BH58" s="87"/>
      <c r="BI58" s="95" t="str">
        <f t="shared" si="16"/>
        <v/>
      </c>
      <c r="BK58" s="100" t="str">
        <f t="shared" si="0"/>
        <v>Dentex dentex</v>
      </c>
      <c r="BL58" s="84" t="str">
        <f t="shared" si="1"/>
        <v>DEC</v>
      </c>
      <c r="BM58" s="237">
        <f t="shared" si="17"/>
        <v>0</v>
      </c>
    </row>
    <row r="59" spans="1:252" ht="18" customHeight="1" x14ac:dyDescent="0.2">
      <c r="A59" s="237"/>
      <c r="B59" s="84" t="s">
        <v>459</v>
      </c>
      <c r="C59" s="100" t="s">
        <v>460</v>
      </c>
      <c r="D59" s="158" t="s">
        <v>461</v>
      </c>
      <c r="E59" s="158" t="s">
        <v>462</v>
      </c>
      <c r="F59" s="159" t="s">
        <v>463</v>
      </c>
      <c r="G59" s="168" t="str">
        <f t="shared" si="2"/>
        <v/>
      </c>
      <c r="H59" s="103"/>
      <c r="I59" s="77" t="str">
        <f t="shared" si="3"/>
        <v/>
      </c>
      <c r="J59" s="87"/>
      <c r="K59" s="90"/>
      <c r="L59" s="91"/>
      <c r="M59" s="91"/>
      <c r="N59" s="91"/>
      <c r="O59" s="91"/>
      <c r="P59" s="91"/>
      <c r="Q59" s="91"/>
      <c r="R59" s="91"/>
      <c r="S59" s="1" t="str">
        <f t="shared" si="4"/>
        <v/>
      </c>
      <c r="T59" s="87"/>
      <c r="U59" s="95" t="str">
        <f t="shared" si="5"/>
        <v/>
      </c>
      <c r="V59" s="77" t="str">
        <f t="shared" si="6"/>
        <v/>
      </c>
      <c r="W59" s="87"/>
      <c r="X59" s="91"/>
      <c r="Y59" s="91"/>
      <c r="Z59" s="91"/>
      <c r="AA59" s="91"/>
      <c r="AB59" s="91"/>
      <c r="AC59" s="77" t="str">
        <f t="shared" si="7"/>
        <v/>
      </c>
      <c r="AD59" s="87"/>
      <c r="AE59" s="91"/>
      <c r="AF59" s="91"/>
      <c r="AG59" s="77" t="str">
        <f t="shared" si="8"/>
        <v/>
      </c>
      <c r="AH59" s="87"/>
      <c r="AI59" s="91"/>
      <c r="AJ59" s="91"/>
      <c r="AK59" s="91"/>
      <c r="AL59" s="91"/>
      <c r="AM59" s="91"/>
      <c r="AN59" s="91"/>
      <c r="AO59" s="91"/>
      <c r="AP59" s="91"/>
      <c r="AQ59" s="77" t="str">
        <f t="shared" si="9"/>
        <v/>
      </c>
      <c r="AR59" s="87"/>
      <c r="AS59" s="91"/>
      <c r="AT59" s="91"/>
      <c r="AU59" s="77" t="str">
        <f t="shared" si="10"/>
        <v/>
      </c>
      <c r="AV59" s="87"/>
      <c r="AW59" s="91"/>
      <c r="AX59" s="91"/>
      <c r="AY59" s="91"/>
      <c r="AZ59" s="91"/>
      <c r="BA59" s="1" t="str">
        <f t="shared" si="11"/>
        <v/>
      </c>
      <c r="BB59" s="87"/>
      <c r="BC59" s="95" t="str">
        <f t="shared" si="12"/>
        <v/>
      </c>
      <c r="BD59" s="1" t="str">
        <f t="shared" si="13"/>
        <v/>
      </c>
      <c r="BE59" s="87"/>
      <c r="BF59" s="95" t="str">
        <f t="shared" si="14"/>
        <v/>
      </c>
      <c r="BG59" s="1" t="str">
        <f t="shared" si="15"/>
        <v/>
      </c>
      <c r="BH59" s="87"/>
      <c r="BI59" s="95" t="str">
        <f t="shared" si="16"/>
        <v/>
      </c>
      <c r="BK59" s="100" t="str">
        <f t="shared" si="0"/>
        <v>Dentex macrophthalmus</v>
      </c>
      <c r="BL59" s="84" t="str">
        <f t="shared" si="1"/>
        <v>DEL</v>
      </c>
      <c r="BM59" s="237">
        <f t="shared" si="17"/>
        <v>0</v>
      </c>
    </row>
    <row r="60" spans="1:252" ht="18" customHeight="1" x14ac:dyDescent="0.2">
      <c r="A60" s="237"/>
      <c r="B60" s="84" t="s">
        <v>1156</v>
      </c>
      <c r="C60" s="100" t="s">
        <v>1157</v>
      </c>
      <c r="D60" s="158" t="s">
        <v>1158</v>
      </c>
      <c r="E60" s="158" t="s">
        <v>1159</v>
      </c>
      <c r="F60" s="159" t="s">
        <v>1160</v>
      </c>
      <c r="G60" s="168" t="str">
        <f t="shared" si="2"/>
        <v/>
      </c>
      <c r="H60" s="103"/>
      <c r="I60" s="77" t="str">
        <f t="shared" si="3"/>
        <v/>
      </c>
      <c r="J60" s="87"/>
      <c r="K60" s="90"/>
      <c r="L60" s="91"/>
      <c r="M60" s="91"/>
      <c r="N60" s="91"/>
      <c r="O60" s="91"/>
      <c r="P60" s="91"/>
      <c r="Q60" s="91"/>
      <c r="R60" s="91"/>
      <c r="S60" s="1" t="str">
        <f t="shared" si="4"/>
        <v/>
      </c>
      <c r="T60" s="87"/>
      <c r="U60" s="95" t="str">
        <f t="shared" si="5"/>
        <v/>
      </c>
      <c r="V60" s="77" t="str">
        <f t="shared" si="6"/>
        <v/>
      </c>
      <c r="W60" s="87"/>
      <c r="X60" s="91"/>
      <c r="Y60" s="91"/>
      <c r="Z60" s="91"/>
      <c r="AA60" s="91"/>
      <c r="AB60" s="91"/>
      <c r="AC60" s="77" t="str">
        <f t="shared" si="7"/>
        <v/>
      </c>
      <c r="AD60" s="87"/>
      <c r="AE60" s="91"/>
      <c r="AF60" s="91"/>
      <c r="AG60" s="77" t="str">
        <f t="shared" si="8"/>
        <v/>
      </c>
      <c r="AH60" s="87"/>
      <c r="AI60" s="91"/>
      <c r="AJ60" s="91"/>
      <c r="AK60" s="91"/>
      <c r="AL60" s="91"/>
      <c r="AM60" s="91"/>
      <c r="AN60" s="91"/>
      <c r="AO60" s="91"/>
      <c r="AP60" s="91"/>
      <c r="AQ60" s="77" t="str">
        <f t="shared" si="9"/>
        <v/>
      </c>
      <c r="AR60" s="87"/>
      <c r="AS60" s="91"/>
      <c r="AT60" s="91"/>
      <c r="AU60" s="77" t="str">
        <f t="shared" si="10"/>
        <v/>
      </c>
      <c r="AV60" s="87"/>
      <c r="AW60" s="91"/>
      <c r="AX60" s="91"/>
      <c r="AY60" s="91"/>
      <c r="AZ60" s="91"/>
      <c r="BA60" s="1" t="str">
        <f t="shared" si="11"/>
        <v/>
      </c>
      <c r="BB60" s="87"/>
      <c r="BC60" s="95" t="str">
        <f t="shared" si="12"/>
        <v/>
      </c>
      <c r="BD60" s="1" t="str">
        <f t="shared" si="13"/>
        <v/>
      </c>
      <c r="BE60" s="87"/>
      <c r="BF60" s="95" t="str">
        <f t="shared" si="14"/>
        <v/>
      </c>
      <c r="BG60" s="1" t="str">
        <f t="shared" si="15"/>
        <v/>
      </c>
      <c r="BH60" s="87"/>
      <c r="BI60" s="95" t="str">
        <f t="shared" si="16"/>
        <v/>
      </c>
      <c r="BK60" s="100" t="str">
        <f t="shared" si="0"/>
        <v>Dactylopterus volitans</v>
      </c>
      <c r="BL60" s="84" t="str">
        <f t="shared" si="1"/>
        <v>DYL</v>
      </c>
      <c r="BM60" s="237">
        <f t="shared" si="17"/>
        <v>0</v>
      </c>
    </row>
    <row r="61" spans="1:252" ht="18" customHeight="1" x14ac:dyDescent="0.2">
      <c r="A61" s="237"/>
      <c r="B61" s="84" t="s">
        <v>1161</v>
      </c>
      <c r="C61" s="100" t="s">
        <v>1162</v>
      </c>
      <c r="D61" s="158" t="s">
        <v>1163</v>
      </c>
      <c r="E61" s="158" t="s">
        <v>1164</v>
      </c>
      <c r="F61" s="159" t="s">
        <v>1165</v>
      </c>
      <c r="G61" s="168" t="str">
        <f t="shared" si="2"/>
        <v/>
      </c>
      <c r="H61" s="103"/>
      <c r="I61" s="77" t="str">
        <f t="shared" si="3"/>
        <v/>
      </c>
      <c r="J61" s="87"/>
      <c r="K61" s="90"/>
      <c r="L61" s="91"/>
      <c r="M61" s="91"/>
      <c r="N61" s="91"/>
      <c r="O61" s="91"/>
      <c r="P61" s="91"/>
      <c r="Q61" s="91"/>
      <c r="R61" s="91"/>
      <c r="S61" s="1" t="str">
        <f t="shared" si="4"/>
        <v/>
      </c>
      <c r="T61" s="87"/>
      <c r="U61" s="95" t="str">
        <f t="shared" si="5"/>
        <v/>
      </c>
      <c r="V61" s="77" t="str">
        <f t="shared" si="6"/>
        <v/>
      </c>
      <c r="W61" s="87"/>
      <c r="X61" s="91"/>
      <c r="Y61" s="91"/>
      <c r="Z61" s="91"/>
      <c r="AA61" s="91"/>
      <c r="AB61" s="91"/>
      <c r="AC61" s="77" t="str">
        <f t="shared" si="7"/>
        <v/>
      </c>
      <c r="AD61" s="87"/>
      <c r="AE61" s="91"/>
      <c r="AF61" s="91"/>
      <c r="AG61" s="77" t="str">
        <f t="shared" si="8"/>
        <v/>
      </c>
      <c r="AH61" s="87"/>
      <c r="AI61" s="91"/>
      <c r="AJ61" s="91"/>
      <c r="AK61" s="91"/>
      <c r="AL61" s="91"/>
      <c r="AM61" s="91"/>
      <c r="AN61" s="91"/>
      <c r="AO61" s="91"/>
      <c r="AP61" s="91"/>
      <c r="AQ61" s="77" t="str">
        <f t="shared" si="9"/>
        <v/>
      </c>
      <c r="AR61" s="87"/>
      <c r="AS61" s="91"/>
      <c r="AT61" s="91"/>
      <c r="AU61" s="77" t="str">
        <f t="shared" si="10"/>
        <v/>
      </c>
      <c r="AV61" s="87"/>
      <c r="AW61" s="91"/>
      <c r="AX61" s="91"/>
      <c r="AY61" s="91"/>
      <c r="AZ61" s="91"/>
      <c r="BA61" s="1" t="str">
        <f t="shared" si="11"/>
        <v/>
      </c>
      <c r="BB61" s="87"/>
      <c r="BC61" s="95" t="str">
        <f t="shared" si="12"/>
        <v/>
      </c>
      <c r="BD61" s="1" t="str">
        <f t="shared" si="13"/>
        <v/>
      </c>
      <c r="BE61" s="87"/>
      <c r="BF61" s="95" t="str">
        <f t="shared" si="14"/>
        <v/>
      </c>
      <c r="BG61" s="1" t="str">
        <f t="shared" si="15"/>
        <v/>
      </c>
      <c r="BH61" s="87"/>
      <c r="BI61" s="95" t="str">
        <f t="shared" si="16"/>
        <v/>
      </c>
      <c r="BK61" s="100" t="str">
        <f t="shared" si="0"/>
        <v>Epinephelus caninus</v>
      </c>
      <c r="BL61" s="84" t="str">
        <f t="shared" si="1"/>
        <v>EFJ</v>
      </c>
      <c r="BM61" s="237">
        <f t="shared" si="17"/>
        <v>0</v>
      </c>
    </row>
    <row r="62" spans="1:252" ht="18" customHeight="1" x14ac:dyDescent="0.2">
      <c r="A62" s="237"/>
      <c r="B62" s="84" t="s">
        <v>1017</v>
      </c>
      <c r="C62" s="100" t="s">
        <v>1018</v>
      </c>
      <c r="D62" s="158" t="s">
        <v>1019</v>
      </c>
      <c r="E62" s="158" t="s">
        <v>1020</v>
      </c>
      <c r="F62" s="159" t="s">
        <v>1021</v>
      </c>
      <c r="G62" s="168" t="str">
        <f t="shared" si="2"/>
        <v/>
      </c>
      <c r="H62" s="103"/>
      <c r="I62" s="77" t="str">
        <f t="shared" si="3"/>
        <v/>
      </c>
      <c r="J62" s="87"/>
      <c r="K62" s="90"/>
      <c r="L62" s="91"/>
      <c r="M62" s="91"/>
      <c r="N62" s="91"/>
      <c r="O62" s="91"/>
      <c r="P62" s="91"/>
      <c r="Q62" s="91"/>
      <c r="R62" s="91"/>
      <c r="S62" s="1" t="str">
        <f t="shared" si="4"/>
        <v/>
      </c>
      <c r="T62" s="87"/>
      <c r="U62" s="95" t="str">
        <f t="shared" si="5"/>
        <v/>
      </c>
      <c r="V62" s="77" t="str">
        <f t="shared" si="6"/>
        <v/>
      </c>
      <c r="W62" s="87"/>
      <c r="X62" s="91"/>
      <c r="Y62" s="91"/>
      <c r="Z62" s="91"/>
      <c r="AA62" s="91"/>
      <c r="AB62" s="91"/>
      <c r="AC62" s="77" t="str">
        <f t="shared" si="7"/>
        <v/>
      </c>
      <c r="AD62" s="87"/>
      <c r="AE62" s="91"/>
      <c r="AF62" s="91"/>
      <c r="AG62" s="77" t="str">
        <f t="shared" si="8"/>
        <v/>
      </c>
      <c r="AH62" s="87"/>
      <c r="AI62" s="91"/>
      <c r="AJ62" s="91"/>
      <c r="AK62" s="91"/>
      <c r="AL62" s="91"/>
      <c r="AM62" s="91"/>
      <c r="AN62" s="91"/>
      <c r="AO62" s="91"/>
      <c r="AP62" s="91"/>
      <c r="AQ62" s="77" t="str">
        <f t="shared" si="9"/>
        <v/>
      </c>
      <c r="AR62" s="87"/>
      <c r="AS62" s="91"/>
      <c r="AT62" s="91"/>
      <c r="AU62" s="77" t="str">
        <f t="shared" si="10"/>
        <v/>
      </c>
      <c r="AV62" s="87"/>
      <c r="AW62" s="91"/>
      <c r="AX62" s="91"/>
      <c r="AY62" s="91"/>
      <c r="AZ62" s="91"/>
      <c r="BA62" s="1" t="str">
        <f t="shared" si="11"/>
        <v/>
      </c>
      <c r="BB62" s="87"/>
      <c r="BC62" s="95" t="str">
        <f t="shared" si="12"/>
        <v/>
      </c>
      <c r="BD62" s="1" t="str">
        <f t="shared" si="13"/>
        <v/>
      </c>
      <c r="BE62" s="87"/>
      <c r="BF62" s="95" t="str">
        <f t="shared" si="14"/>
        <v/>
      </c>
      <c r="BG62" s="1" t="str">
        <f t="shared" si="15"/>
        <v/>
      </c>
      <c r="BH62" s="87"/>
      <c r="BI62" s="95" t="str">
        <f t="shared" si="16"/>
        <v/>
      </c>
      <c r="BK62" s="100" t="str">
        <f t="shared" si="0"/>
        <v>Aphia minuta</v>
      </c>
      <c r="BL62" s="84" t="str">
        <f t="shared" si="1"/>
        <v>FIM</v>
      </c>
      <c r="BM62" s="237">
        <f t="shared" si="17"/>
        <v>0</v>
      </c>
    </row>
    <row r="63" spans="1:252" ht="18" customHeight="1" x14ac:dyDescent="0.2">
      <c r="A63" s="237"/>
      <c r="B63" s="84" t="s">
        <v>1166</v>
      </c>
      <c r="C63" s="100" t="s">
        <v>1167</v>
      </c>
      <c r="D63" s="158" t="s">
        <v>1168</v>
      </c>
      <c r="E63" s="158" t="s">
        <v>1169</v>
      </c>
      <c r="F63" s="159" t="s">
        <v>1170</v>
      </c>
      <c r="G63" s="168" t="str">
        <f t="shared" si="2"/>
        <v/>
      </c>
      <c r="H63" s="103"/>
      <c r="I63" s="77" t="str">
        <f t="shared" si="3"/>
        <v/>
      </c>
      <c r="J63" s="87"/>
      <c r="K63" s="90"/>
      <c r="L63" s="91"/>
      <c r="M63" s="91"/>
      <c r="N63" s="91"/>
      <c r="O63" s="91"/>
      <c r="P63" s="91"/>
      <c r="Q63" s="91"/>
      <c r="R63" s="91"/>
      <c r="S63" s="1" t="str">
        <f t="shared" si="4"/>
        <v/>
      </c>
      <c r="T63" s="87"/>
      <c r="U63" s="95" t="str">
        <f t="shared" si="5"/>
        <v/>
      </c>
      <c r="V63" s="77" t="str">
        <f t="shared" si="6"/>
        <v/>
      </c>
      <c r="W63" s="87"/>
      <c r="X63" s="91"/>
      <c r="Y63" s="91"/>
      <c r="Z63" s="91"/>
      <c r="AA63" s="91"/>
      <c r="AB63" s="91"/>
      <c r="AC63" s="77" t="str">
        <f t="shared" si="7"/>
        <v/>
      </c>
      <c r="AD63" s="87"/>
      <c r="AE63" s="91"/>
      <c r="AF63" s="91"/>
      <c r="AG63" s="77" t="str">
        <f t="shared" si="8"/>
        <v/>
      </c>
      <c r="AH63" s="87"/>
      <c r="AI63" s="91"/>
      <c r="AJ63" s="91"/>
      <c r="AK63" s="91"/>
      <c r="AL63" s="91"/>
      <c r="AM63" s="91"/>
      <c r="AN63" s="91"/>
      <c r="AO63" s="91"/>
      <c r="AP63" s="91"/>
      <c r="AQ63" s="77" t="str">
        <f t="shared" si="9"/>
        <v/>
      </c>
      <c r="AR63" s="87"/>
      <c r="AS63" s="91"/>
      <c r="AT63" s="91"/>
      <c r="AU63" s="77" t="str">
        <f t="shared" si="10"/>
        <v/>
      </c>
      <c r="AV63" s="87"/>
      <c r="AW63" s="91"/>
      <c r="AX63" s="91"/>
      <c r="AY63" s="91"/>
      <c r="AZ63" s="91"/>
      <c r="BA63" s="1" t="str">
        <f t="shared" si="11"/>
        <v/>
      </c>
      <c r="BB63" s="87"/>
      <c r="BC63" s="95" t="str">
        <f t="shared" si="12"/>
        <v/>
      </c>
      <c r="BD63" s="1" t="str">
        <f t="shared" si="13"/>
        <v/>
      </c>
      <c r="BE63" s="87"/>
      <c r="BF63" s="95" t="str">
        <f t="shared" si="14"/>
        <v/>
      </c>
      <c r="BG63" s="1" t="str">
        <f t="shared" si="15"/>
        <v/>
      </c>
      <c r="BH63" s="87"/>
      <c r="BI63" s="95" t="str">
        <f t="shared" si="16"/>
        <v/>
      </c>
      <c r="BK63" s="100" t="str">
        <f t="shared" si="0"/>
        <v>Gobius niger</v>
      </c>
      <c r="BL63" s="84" t="str">
        <f t="shared" si="1"/>
        <v>GBN</v>
      </c>
      <c r="BM63" s="237">
        <f t="shared" si="17"/>
        <v>0</v>
      </c>
    </row>
    <row r="64" spans="1:252" s="4" customFormat="1" ht="18" customHeight="1" x14ac:dyDescent="0.2">
      <c r="A64" s="237"/>
      <c r="B64" s="84" t="s">
        <v>414</v>
      </c>
      <c r="C64" s="100" t="s">
        <v>415</v>
      </c>
      <c r="D64" s="158" t="s">
        <v>416</v>
      </c>
      <c r="E64" s="158" t="s">
        <v>417</v>
      </c>
      <c r="F64" s="159" t="s">
        <v>418</v>
      </c>
      <c r="G64" s="168" t="str">
        <f t="shared" si="2"/>
        <v/>
      </c>
      <c r="H64" s="103"/>
      <c r="I64" s="77" t="str">
        <f t="shared" si="3"/>
        <v/>
      </c>
      <c r="J64" s="87"/>
      <c r="K64" s="90"/>
      <c r="L64" s="91"/>
      <c r="M64" s="91"/>
      <c r="N64" s="91"/>
      <c r="O64" s="91"/>
      <c r="P64" s="91"/>
      <c r="Q64" s="91"/>
      <c r="R64" s="91"/>
      <c r="S64" s="1" t="str">
        <f t="shared" si="4"/>
        <v/>
      </c>
      <c r="T64" s="87"/>
      <c r="U64" s="95" t="str">
        <f t="shared" si="5"/>
        <v/>
      </c>
      <c r="V64" s="77" t="str">
        <f t="shared" si="6"/>
        <v/>
      </c>
      <c r="W64" s="87"/>
      <c r="X64" s="91"/>
      <c r="Y64" s="91"/>
      <c r="Z64" s="91"/>
      <c r="AA64" s="91"/>
      <c r="AB64" s="91"/>
      <c r="AC64" s="77" t="str">
        <f t="shared" si="7"/>
        <v/>
      </c>
      <c r="AD64" s="87"/>
      <c r="AE64" s="91"/>
      <c r="AF64" s="91"/>
      <c r="AG64" s="77" t="str">
        <f t="shared" si="8"/>
        <v/>
      </c>
      <c r="AH64" s="87"/>
      <c r="AI64" s="91"/>
      <c r="AJ64" s="91"/>
      <c r="AK64" s="91"/>
      <c r="AL64" s="91"/>
      <c r="AM64" s="91"/>
      <c r="AN64" s="91"/>
      <c r="AO64" s="91"/>
      <c r="AP64" s="91"/>
      <c r="AQ64" s="77" t="str">
        <f t="shared" si="9"/>
        <v/>
      </c>
      <c r="AR64" s="87"/>
      <c r="AS64" s="91"/>
      <c r="AT64" s="91"/>
      <c r="AU64" s="77" t="str">
        <f t="shared" si="10"/>
        <v/>
      </c>
      <c r="AV64" s="87"/>
      <c r="AW64" s="91"/>
      <c r="AX64" s="91"/>
      <c r="AY64" s="91"/>
      <c r="AZ64" s="91"/>
      <c r="BA64" s="1" t="str">
        <f t="shared" si="11"/>
        <v/>
      </c>
      <c r="BB64" s="87"/>
      <c r="BC64" s="95" t="str">
        <f t="shared" si="12"/>
        <v/>
      </c>
      <c r="BD64" s="1" t="str">
        <f t="shared" si="13"/>
        <v/>
      </c>
      <c r="BE64" s="87"/>
      <c r="BF64" s="95" t="str">
        <f t="shared" si="14"/>
        <v/>
      </c>
      <c r="BG64" s="1" t="str">
        <f t="shared" si="15"/>
        <v/>
      </c>
      <c r="BH64" s="87"/>
      <c r="BI64" s="95" t="str">
        <f t="shared" si="16"/>
        <v/>
      </c>
      <c r="BJ64" s="2"/>
      <c r="BK64" s="100" t="str">
        <f t="shared" si="0"/>
        <v>Plectorhinchus mediterraneus</v>
      </c>
      <c r="BL64" s="84" t="str">
        <f t="shared" si="1"/>
        <v>GBR</v>
      </c>
      <c r="BM64" s="237">
        <f t="shared" si="17"/>
        <v>0</v>
      </c>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row>
    <row r="65" spans="1:252" s="4" customFormat="1" ht="18" customHeight="1" x14ac:dyDescent="0.2">
      <c r="A65" s="237"/>
      <c r="B65" s="84" t="s">
        <v>1171</v>
      </c>
      <c r="C65" s="100" t="s">
        <v>1172</v>
      </c>
      <c r="D65" s="158" t="s">
        <v>1173</v>
      </c>
      <c r="E65" s="158" t="s">
        <v>1174</v>
      </c>
      <c r="F65" s="159" t="s">
        <v>1175</v>
      </c>
      <c r="G65" s="168" t="str">
        <f t="shared" si="2"/>
        <v/>
      </c>
      <c r="H65" s="103"/>
      <c r="I65" s="77" t="str">
        <f t="shared" si="3"/>
        <v/>
      </c>
      <c r="J65" s="87"/>
      <c r="K65" s="90"/>
      <c r="L65" s="91"/>
      <c r="M65" s="91"/>
      <c r="N65" s="91"/>
      <c r="O65" s="91"/>
      <c r="P65" s="91"/>
      <c r="Q65" s="91"/>
      <c r="R65" s="91"/>
      <c r="S65" s="1" t="str">
        <f t="shared" si="4"/>
        <v/>
      </c>
      <c r="T65" s="87"/>
      <c r="U65" s="95" t="str">
        <f t="shared" si="5"/>
        <v/>
      </c>
      <c r="V65" s="77" t="str">
        <f t="shared" si="6"/>
        <v/>
      </c>
      <c r="W65" s="87"/>
      <c r="X65" s="91"/>
      <c r="Y65" s="91"/>
      <c r="Z65" s="91"/>
      <c r="AA65" s="91"/>
      <c r="AB65" s="91"/>
      <c r="AC65" s="77" t="str">
        <f t="shared" si="7"/>
        <v/>
      </c>
      <c r="AD65" s="87"/>
      <c r="AE65" s="91"/>
      <c r="AF65" s="91"/>
      <c r="AG65" s="77" t="str">
        <f t="shared" si="8"/>
        <v/>
      </c>
      <c r="AH65" s="87"/>
      <c r="AI65" s="91"/>
      <c r="AJ65" s="91"/>
      <c r="AK65" s="91"/>
      <c r="AL65" s="91"/>
      <c r="AM65" s="91"/>
      <c r="AN65" s="91"/>
      <c r="AO65" s="91"/>
      <c r="AP65" s="91"/>
      <c r="AQ65" s="77" t="str">
        <f t="shared" si="9"/>
        <v/>
      </c>
      <c r="AR65" s="87"/>
      <c r="AS65" s="91"/>
      <c r="AT65" s="91"/>
      <c r="AU65" s="77" t="str">
        <f t="shared" si="10"/>
        <v/>
      </c>
      <c r="AV65" s="87"/>
      <c r="AW65" s="91"/>
      <c r="AX65" s="91"/>
      <c r="AY65" s="91"/>
      <c r="AZ65" s="91"/>
      <c r="BA65" s="1" t="str">
        <f t="shared" si="11"/>
        <v/>
      </c>
      <c r="BB65" s="87"/>
      <c r="BC65" s="95" t="str">
        <f t="shared" si="12"/>
        <v/>
      </c>
      <c r="BD65" s="1" t="str">
        <f t="shared" si="13"/>
        <v/>
      </c>
      <c r="BE65" s="87"/>
      <c r="BF65" s="95" t="str">
        <f t="shared" si="14"/>
        <v/>
      </c>
      <c r="BG65" s="1" t="str">
        <f t="shared" si="15"/>
        <v/>
      </c>
      <c r="BH65" s="87"/>
      <c r="BI65" s="95" t="str">
        <f t="shared" si="16"/>
        <v/>
      </c>
      <c r="BJ65" s="2"/>
      <c r="BK65" s="100" t="str">
        <f t="shared" si="0"/>
        <v>Upeneus spp</v>
      </c>
      <c r="BL65" s="84" t="str">
        <f t="shared" si="1"/>
        <v>GOX</v>
      </c>
      <c r="BM65" s="237">
        <f t="shared" si="17"/>
        <v>0</v>
      </c>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row>
    <row r="66" spans="1:252" s="4" customFormat="1" ht="18" customHeight="1" x14ac:dyDescent="0.2">
      <c r="A66" s="237"/>
      <c r="B66" s="84" t="s">
        <v>63</v>
      </c>
      <c r="C66" s="100" t="s">
        <v>64</v>
      </c>
      <c r="D66" s="158" t="s">
        <v>65</v>
      </c>
      <c r="E66" s="158" t="s">
        <v>66</v>
      </c>
      <c r="F66" s="159" t="s">
        <v>67</v>
      </c>
      <c r="G66" s="168" t="str">
        <f t="shared" si="2"/>
        <v/>
      </c>
      <c r="H66" s="103"/>
      <c r="I66" s="77" t="str">
        <f t="shared" si="3"/>
        <v/>
      </c>
      <c r="J66" s="87"/>
      <c r="K66" s="90"/>
      <c r="L66" s="91"/>
      <c r="M66" s="91"/>
      <c r="N66" s="91"/>
      <c r="O66" s="91"/>
      <c r="P66" s="91"/>
      <c r="Q66" s="91"/>
      <c r="R66" s="91"/>
      <c r="S66" s="1" t="str">
        <f t="shared" si="4"/>
        <v/>
      </c>
      <c r="T66" s="87"/>
      <c r="U66" s="95" t="str">
        <f t="shared" si="5"/>
        <v/>
      </c>
      <c r="V66" s="77" t="str">
        <f t="shared" si="6"/>
        <v/>
      </c>
      <c r="W66" s="87"/>
      <c r="X66" s="91"/>
      <c r="Y66" s="91"/>
      <c r="Z66" s="91"/>
      <c r="AA66" s="91"/>
      <c r="AB66" s="91"/>
      <c r="AC66" s="77" t="str">
        <f t="shared" si="7"/>
        <v/>
      </c>
      <c r="AD66" s="87"/>
      <c r="AE66" s="91"/>
      <c r="AF66" s="91"/>
      <c r="AG66" s="77" t="str">
        <f t="shared" si="8"/>
        <v/>
      </c>
      <c r="AH66" s="87"/>
      <c r="AI66" s="91"/>
      <c r="AJ66" s="91"/>
      <c r="AK66" s="91"/>
      <c r="AL66" s="91"/>
      <c r="AM66" s="91"/>
      <c r="AN66" s="91"/>
      <c r="AO66" s="91"/>
      <c r="AP66" s="91"/>
      <c r="AQ66" s="77" t="str">
        <f t="shared" si="9"/>
        <v/>
      </c>
      <c r="AR66" s="87"/>
      <c r="AS66" s="91"/>
      <c r="AT66" s="91"/>
      <c r="AU66" s="77" t="str">
        <f t="shared" si="10"/>
        <v/>
      </c>
      <c r="AV66" s="87"/>
      <c r="AW66" s="91"/>
      <c r="AX66" s="91"/>
      <c r="AY66" s="91"/>
      <c r="AZ66" s="91"/>
      <c r="BA66" s="1" t="str">
        <f t="shared" si="11"/>
        <v/>
      </c>
      <c r="BB66" s="87"/>
      <c r="BC66" s="95" t="str">
        <f t="shared" si="12"/>
        <v/>
      </c>
      <c r="BD66" s="1" t="str">
        <f t="shared" si="13"/>
        <v/>
      </c>
      <c r="BE66" s="87"/>
      <c r="BF66" s="95" t="str">
        <f t="shared" si="14"/>
        <v/>
      </c>
      <c r="BG66" s="1" t="str">
        <f t="shared" si="15"/>
        <v/>
      </c>
      <c r="BH66" s="87"/>
      <c r="BI66" s="95" t="str">
        <f t="shared" si="16"/>
        <v/>
      </c>
      <c r="BJ66" s="2"/>
      <c r="BK66" s="100" t="str">
        <f t="shared" si="0"/>
        <v>Gobiidae</v>
      </c>
      <c r="BL66" s="84" t="str">
        <f t="shared" si="1"/>
        <v>GPA</v>
      </c>
      <c r="BM66" s="237">
        <f t="shared" si="17"/>
        <v>0</v>
      </c>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row>
    <row r="67" spans="1:252" s="4" customFormat="1" ht="18" customHeight="1" x14ac:dyDescent="0.2">
      <c r="A67" s="237"/>
      <c r="B67" s="84" t="s">
        <v>394</v>
      </c>
      <c r="C67" s="100" t="s">
        <v>395</v>
      </c>
      <c r="D67" s="158" t="s">
        <v>396</v>
      </c>
      <c r="E67" s="158" t="s">
        <v>397</v>
      </c>
      <c r="F67" s="159" t="s">
        <v>398</v>
      </c>
      <c r="G67" s="168" t="str">
        <f t="shared" si="2"/>
        <v/>
      </c>
      <c r="H67" s="103"/>
      <c r="I67" s="77" t="str">
        <f t="shared" si="3"/>
        <v/>
      </c>
      <c r="J67" s="87"/>
      <c r="K67" s="90"/>
      <c r="L67" s="91"/>
      <c r="M67" s="91"/>
      <c r="N67" s="91"/>
      <c r="O67" s="91"/>
      <c r="P67" s="91"/>
      <c r="Q67" s="91"/>
      <c r="R67" s="91"/>
      <c r="S67" s="1" t="str">
        <f t="shared" si="4"/>
        <v/>
      </c>
      <c r="T67" s="87"/>
      <c r="U67" s="95" t="str">
        <f t="shared" si="5"/>
        <v/>
      </c>
      <c r="V67" s="77" t="str">
        <f t="shared" si="6"/>
        <v/>
      </c>
      <c r="W67" s="87"/>
      <c r="X67" s="91"/>
      <c r="Y67" s="91"/>
      <c r="Z67" s="91"/>
      <c r="AA67" s="91"/>
      <c r="AB67" s="91"/>
      <c r="AC67" s="77" t="str">
        <f t="shared" si="7"/>
        <v/>
      </c>
      <c r="AD67" s="87"/>
      <c r="AE67" s="91"/>
      <c r="AF67" s="91"/>
      <c r="AG67" s="77" t="str">
        <f t="shared" si="8"/>
        <v/>
      </c>
      <c r="AH67" s="87"/>
      <c r="AI67" s="91"/>
      <c r="AJ67" s="91"/>
      <c r="AK67" s="91"/>
      <c r="AL67" s="91"/>
      <c r="AM67" s="91"/>
      <c r="AN67" s="91"/>
      <c r="AO67" s="91"/>
      <c r="AP67" s="91"/>
      <c r="AQ67" s="77" t="str">
        <f t="shared" si="9"/>
        <v/>
      </c>
      <c r="AR67" s="87"/>
      <c r="AS67" s="91"/>
      <c r="AT67" s="91"/>
      <c r="AU67" s="77" t="str">
        <f t="shared" si="10"/>
        <v/>
      </c>
      <c r="AV67" s="87"/>
      <c r="AW67" s="91"/>
      <c r="AX67" s="91"/>
      <c r="AY67" s="91"/>
      <c r="AZ67" s="91"/>
      <c r="BA67" s="1" t="str">
        <f t="shared" si="11"/>
        <v/>
      </c>
      <c r="BB67" s="87"/>
      <c r="BC67" s="95" t="str">
        <f t="shared" si="12"/>
        <v/>
      </c>
      <c r="BD67" s="1" t="str">
        <f t="shared" si="13"/>
        <v/>
      </c>
      <c r="BE67" s="87"/>
      <c r="BF67" s="95" t="str">
        <f t="shared" si="14"/>
        <v/>
      </c>
      <c r="BG67" s="1" t="str">
        <f t="shared" si="15"/>
        <v/>
      </c>
      <c r="BH67" s="87"/>
      <c r="BI67" s="95" t="str">
        <f t="shared" si="16"/>
        <v/>
      </c>
      <c r="BJ67" s="2"/>
      <c r="BK67" s="100" t="str">
        <f t="shared" si="0"/>
        <v>Epinephelus marginatus</v>
      </c>
      <c r="BL67" s="84" t="str">
        <f t="shared" si="1"/>
        <v>GPD</v>
      </c>
      <c r="BM67" s="237">
        <f t="shared" si="17"/>
        <v>0</v>
      </c>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row>
    <row r="68" spans="1:252" s="4" customFormat="1" ht="18" customHeight="1" x14ac:dyDescent="0.2">
      <c r="A68" s="237"/>
      <c r="B68" s="84" t="s">
        <v>1176</v>
      </c>
      <c r="C68" s="100" t="s">
        <v>1177</v>
      </c>
      <c r="D68" s="158" t="s">
        <v>1178</v>
      </c>
      <c r="E68" s="158" t="s">
        <v>1179</v>
      </c>
      <c r="F68" s="159" t="s">
        <v>1180</v>
      </c>
      <c r="G68" s="168" t="str">
        <f t="shared" si="2"/>
        <v/>
      </c>
      <c r="H68" s="103"/>
      <c r="I68" s="77" t="str">
        <f t="shared" si="3"/>
        <v/>
      </c>
      <c r="J68" s="87"/>
      <c r="K68" s="90"/>
      <c r="L68" s="91"/>
      <c r="M68" s="91"/>
      <c r="N68" s="91"/>
      <c r="O68" s="91"/>
      <c r="P68" s="91"/>
      <c r="Q68" s="91"/>
      <c r="R68" s="91"/>
      <c r="S68" s="1" t="str">
        <f t="shared" si="4"/>
        <v/>
      </c>
      <c r="T68" s="87"/>
      <c r="U68" s="95" t="str">
        <f t="shared" si="5"/>
        <v/>
      </c>
      <c r="V68" s="77" t="str">
        <f t="shared" si="6"/>
        <v/>
      </c>
      <c r="W68" s="87"/>
      <c r="X68" s="91"/>
      <c r="Y68" s="91"/>
      <c r="Z68" s="91"/>
      <c r="AA68" s="91"/>
      <c r="AB68" s="91"/>
      <c r="AC68" s="77" t="str">
        <f t="shared" si="7"/>
        <v/>
      </c>
      <c r="AD68" s="87"/>
      <c r="AE68" s="91"/>
      <c r="AF68" s="91"/>
      <c r="AG68" s="77" t="str">
        <f t="shared" si="8"/>
        <v/>
      </c>
      <c r="AH68" s="87"/>
      <c r="AI68" s="91"/>
      <c r="AJ68" s="91"/>
      <c r="AK68" s="91"/>
      <c r="AL68" s="91"/>
      <c r="AM68" s="91"/>
      <c r="AN68" s="91"/>
      <c r="AO68" s="91"/>
      <c r="AP68" s="91"/>
      <c r="AQ68" s="77" t="str">
        <f t="shared" si="9"/>
        <v/>
      </c>
      <c r="AR68" s="87"/>
      <c r="AS68" s="91"/>
      <c r="AT68" s="91"/>
      <c r="AU68" s="77" t="str">
        <f t="shared" si="10"/>
        <v/>
      </c>
      <c r="AV68" s="87"/>
      <c r="AW68" s="91"/>
      <c r="AX68" s="91"/>
      <c r="AY68" s="91"/>
      <c r="AZ68" s="91"/>
      <c r="BA68" s="1" t="str">
        <f t="shared" si="11"/>
        <v/>
      </c>
      <c r="BB68" s="87"/>
      <c r="BC68" s="95" t="str">
        <f t="shared" si="12"/>
        <v/>
      </c>
      <c r="BD68" s="1" t="str">
        <f t="shared" si="13"/>
        <v/>
      </c>
      <c r="BE68" s="87"/>
      <c r="BF68" s="95" t="str">
        <f t="shared" si="14"/>
        <v/>
      </c>
      <c r="BG68" s="1" t="str">
        <f t="shared" si="15"/>
        <v/>
      </c>
      <c r="BH68" s="87"/>
      <c r="BI68" s="95" t="str">
        <f t="shared" si="16"/>
        <v/>
      </c>
      <c r="BJ68" s="2"/>
      <c r="BK68" s="100" t="str">
        <f t="shared" si="0"/>
        <v>Epinephelus aeneus</v>
      </c>
      <c r="BL68" s="84" t="str">
        <f t="shared" si="1"/>
        <v>GPW</v>
      </c>
      <c r="BM68" s="237">
        <f t="shared" si="17"/>
        <v>0</v>
      </c>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row>
    <row r="69" spans="1:252" s="4" customFormat="1" ht="18" customHeight="1" x14ac:dyDescent="0.2">
      <c r="A69" s="237"/>
      <c r="B69" s="84" t="s">
        <v>399</v>
      </c>
      <c r="C69" s="100" t="s">
        <v>400</v>
      </c>
      <c r="D69" s="158" t="s">
        <v>401</v>
      </c>
      <c r="E69" s="158" t="s">
        <v>402</v>
      </c>
      <c r="F69" s="159" t="s">
        <v>403</v>
      </c>
      <c r="G69" s="168" t="str">
        <f t="shared" si="2"/>
        <v/>
      </c>
      <c r="H69" s="103"/>
      <c r="I69" s="77" t="str">
        <f t="shared" si="3"/>
        <v/>
      </c>
      <c r="J69" s="87"/>
      <c r="K69" s="90"/>
      <c r="L69" s="91"/>
      <c r="M69" s="91"/>
      <c r="N69" s="91"/>
      <c r="O69" s="91"/>
      <c r="P69" s="91"/>
      <c r="Q69" s="91"/>
      <c r="R69" s="91"/>
      <c r="S69" s="1" t="str">
        <f t="shared" si="4"/>
        <v/>
      </c>
      <c r="T69" s="87"/>
      <c r="U69" s="95" t="str">
        <f t="shared" si="5"/>
        <v/>
      </c>
      <c r="V69" s="77" t="str">
        <f t="shared" si="6"/>
        <v/>
      </c>
      <c r="W69" s="87"/>
      <c r="X69" s="91"/>
      <c r="Y69" s="91"/>
      <c r="Z69" s="91"/>
      <c r="AA69" s="91"/>
      <c r="AB69" s="91"/>
      <c r="AC69" s="77" t="str">
        <f t="shared" si="7"/>
        <v/>
      </c>
      <c r="AD69" s="87"/>
      <c r="AE69" s="91"/>
      <c r="AF69" s="91"/>
      <c r="AG69" s="77" t="str">
        <f t="shared" si="8"/>
        <v/>
      </c>
      <c r="AH69" s="87"/>
      <c r="AI69" s="91"/>
      <c r="AJ69" s="91"/>
      <c r="AK69" s="91"/>
      <c r="AL69" s="91"/>
      <c r="AM69" s="91"/>
      <c r="AN69" s="91"/>
      <c r="AO69" s="91"/>
      <c r="AP69" s="91"/>
      <c r="AQ69" s="77" t="str">
        <f t="shared" si="9"/>
        <v/>
      </c>
      <c r="AR69" s="87"/>
      <c r="AS69" s="91"/>
      <c r="AT69" s="91"/>
      <c r="AU69" s="77" t="str">
        <f t="shared" si="10"/>
        <v/>
      </c>
      <c r="AV69" s="87"/>
      <c r="AW69" s="91"/>
      <c r="AX69" s="91"/>
      <c r="AY69" s="91"/>
      <c r="AZ69" s="91"/>
      <c r="BA69" s="1" t="str">
        <f t="shared" si="11"/>
        <v/>
      </c>
      <c r="BB69" s="87"/>
      <c r="BC69" s="95" t="str">
        <f t="shared" si="12"/>
        <v/>
      </c>
      <c r="BD69" s="1" t="str">
        <f t="shared" si="13"/>
        <v/>
      </c>
      <c r="BE69" s="87"/>
      <c r="BF69" s="95" t="str">
        <f t="shared" si="14"/>
        <v/>
      </c>
      <c r="BG69" s="1" t="str">
        <f t="shared" si="15"/>
        <v/>
      </c>
      <c r="BH69" s="87"/>
      <c r="BI69" s="95" t="str">
        <f t="shared" si="16"/>
        <v/>
      </c>
      <c r="BJ69" s="2"/>
      <c r="BK69" s="100" t="str">
        <f t="shared" si="0"/>
        <v>Epinephelus spp</v>
      </c>
      <c r="BL69" s="84" t="str">
        <f t="shared" si="1"/>
        <v>GPX</v>
      </c>
      <c r="BM69" s="237">
        <f t="shared" si="17"/>
        <v>0</v>
      </c>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row>
    <row r="70" spans="1:252" s="4" customFormat="1" ht="18" customHeight="1" x14ac:dyDescent="0.2">
      <c r="A70" s="237"/>
      <c r="B70" s="84" t="s">
        <v>1181</v>
      </c>
      <c r="C70" s="100" t="s">
        <v>1182</v>
      </c>
      <c r="D70" s="158" t="s">
        <v>1183</v>
      </c>
      <c r="E70" s="158" t="s">
        <v>1184</v>
      </c>
      <c r="F70" s="159" t="s">
        <v>1185</v>
      </c>
      <c r="G70" s="168" t="str">
        <f t="shared" si="2"/>
        <v/>
      </c>
      <c r="H70" s="103"/>
      <c r="I70" s="77" t="str">
        <f t="shared" si="3"/>
        <v/>
      </c>
      <c r="J70" s="87"/>
      <c r="K70" s="90"/>
      <c r="L70" s="91"/>
      <c r="M70" s="91"/>
      <c r="N70" s="91"/>
      <c r="O70" s="91"/>
      <c r="P70" s="91"/>
      <c r="Q70" s="91"/>
      <c r="R70" s="91"/>
      <c r="S70" s="1" t="str">
        <f t="shared" si="4"/>
        <v/>
      </c>
      <c r="T70" s="87"/>
      <c r="U70" s="95" t="str">
        <f t="shared" si="5"/>
        <v/>
      </c>
      <c r="V70" s="77" t="str">
        <f t="shared" si="6"/>
        <v/>
      </c>
      <c r="W70" s="87"/>
      <c r="X70" s="91"/>
      <c r="Y70" s="91"/>
      <c r="Z70" s="91"/>
      <c r="AA70" s="91"/>
      <c r="AB70" s="91"/>
      <c r="AC70" s="77" t="str">
        <f t="shared" si="7"/>
        <v/>
      </c>
      <c r="AD70" s="87"/>
      <c r="AE70" s="91"/>
      <c r="AF70" s="91"/>
      <c r="AG70" s="77" t="str">
        <f t="shared" si="8"/>
        <v/>
      </c>
      <c r="AH70" s="87"/>
      <c r="AI70" s="91"/>
      <c r="AJ70" s="91"/>
      <c r="AK70" s="91"/>
      <c r="AL70" s="91"/>
      <c r="AM70" s="91"/>
      <c r="AN70" s="91"/>
      <c r="AO70" s="91"/>
      <c r="AP70" s="91"/>
      <c r="AQ70" s="77" t="str">
        <f t="shared" si="9"/>
        <v/>
      </c>
      <c r="AR70" s="87"/>
      <c r="AS70" s="91"/>
      <c r="AT70" s="91"/>
      <c r="AU70" s="77" t="str">
        <f t="shared" si="10"/>
        <v/>
      </c>
      <c r="AV70" s="87"/>
      <c r="AW70" s="91"/>
      <c r="AX70" s="91"/>
      <c r="AY70" s="91"/>
      <c r="AZ70" s="91"/>
      <c r="BA70" s="1" t="str">
        <f t="shared" si="11"/>
        <v/>
      </c>
      <c r="BB70" s="87"/>
      <c r="BC70" s="95" t="str">
        <f t="shared" si="12"/>
        <v/>
      </c>
      <c r="BD70" s="1" t="str">
        <f t="shared" si="13"/>
        <v/>
      </c>
      <c r="BE70" s="87"/>
      <c r="BF70" s="95" t="str">
        <f t="shared" si="14"/>
        <v/>
      </c>
      <c r="BG70" s="1" t="str">
        <f t="shared" si="15"/>
        <v/>
      </c>
      <c r="BH70" s="87"/>
      <c r="BI70" s="95" t="str">
        <f t="shared" si="16"/>
        <v/>
      </c>
      <c r="BJ70" s="2"/>
      <c r="BK70" s="100" t="str">
        <f t="shared" si="0"/>
        <v>Saurida undosquamis</v>
      </c>
      <c r="BL70" s="84" t="str">
        <f t="shared" si="1"/>
        <v>LIB</v>
      </c>
      <c r="BM70" s="237">
        <f t="shared" si="17"/>
        <v>0</v>
      </c>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row>
    <row r="71" spans="1:252" s="4" customFormat="1" ht="18" customHeight="1" x14ac:dyDescent="0.2">
      <c r="A71" s="237"/>
      <c r="B71" s="84" t="s">
        <v>834</v>
      </c>
      <c r="C71" s="100" t="s">
        <v>835</v>
      </c>
      <c r="D71" s="158" t="s">
        <v>836</v>
      </c>
      <c r="E71" s="158" t="s">
        <v>837</v>
      </c>
      <c r="F71" s="159" t="s">
        <v>838</v>
      </c>
      <c r="G71" s="168" t="str">
        <f t="shared" si="2"/>
        <v/>
      </c>
      <c r="H71" s="103"/>
      <c r="I71" s="77" t="str">
        <f t="shared" si="3"/>
        <v/>
      </c>
      <c r="J71" s="87"/>
      <c r="K71" s="90"/>
      <c r="L71" s="91"/>
      <c r="M71" s="91"/>
      <c r="N71" s="91"/>
      <c r="O71" s="91"/>
      <c r="P71" s="91"/>
      <c r="Q71" s="91"/>
      <c r="R71" s="91"/>
      <c r="S71" s="1" t="str">
        <f t="shared" si="4"/>
        <v/>
      </c>
      <c r="T71" s="87"/>
      <c r="U71" s="95" t="str">
        <f t="shared" si="5"/>
        <v/>
      </c>
      <c r="V71" s="77" t="str">
        <f t="shared" si="6"/>
        <v/>
      </c>
      <c r="W71" s="87"/>
      <c r="X71" s="91"/>
      <c r="Y71" s="91"/>
      <c r="Z71" s="91"/>
      <c r="AA71" s="91"/>
      <c r="AB71" s="91"/>
      <c r="AC71" s="77" t="str">
        <f t="shared" si="7"/>
        <v/>
      </c>
      <c r="AD71" s="87"/>
      <c r="AE71" s="91"/>
      <c r="AF71" s="91"/>
      <c r="AG71" s="77" t="str">
        <f t="shared" si="8"/>
        <v/>
      </c>
      <c r="AH71" s="87"/>
      <c r="AI71" s="91"/>
      <c r="AJ71" s="91"/>
      <c r="AK71" s="91"/>
      <c r="AL71" s="91"/>
      <c r="AM71" s="91"/>
      <c r="AN71" s="91"/>
      <c r="AO71" s="91"/>
      <c r="AP71" s="91"/>
      <c r="AQ71" s="77" t="str">
        <f t="shared" si="9"/>
        <v/>
      </c>
      <c r="AR71" s="87"/>
      <c r="AS71" s="91"/>
      <c r="AT71" s="91"/>
      <c r="AU71" s="77" t="str">
        <f t="shared" si="10"/>
        <v/>
      </c>
      <c r="AV71" s="87"/>
      <c r="AW71" s="91"/>
      <c r="AX71" s="91"/>
      <c r="AY71" s="91"/>
      <c r="AZ71" s="91"/>
      <c r="BA71" s="1" t="str">
        <f t="shared" si="11"/>
        <v/>
      </c>
      <c r="BB71" s="87"/>
      <c r="BC71" s="95" t="str">
        <f t="shared" si="12"/>
        <v/>
      </c>
      <c r="BD71" s="1" t="str">
        <f t="shared" si="13"/>
        <v/>
      </c>
      <c r="BE71" s="87"/>
      <c r="BF71" s="95" t="str">
        <f t="shared" si="14"/>
        <v/>
      </c>
      <c r="BG71" s="1" t="str">
        <f t="shared" si="15"/>
        <v/>
      </c>
      <c r="BH71" s="87"/>
      <c r="BI71" s="95" t="str">
        <f t="shared" si="16"/>
        <v/>
      </c>
      <c r="BJ71" s="2"/>
      <c r="BK71" s="100" t="str">
        <f t="shared" si="0"/>
        <v>Synodontidae</v>
      </c>
      <c r="BL71" s="84" t="str">
        <f t="shared" si="1"/>
        <v>LIX</v>
      </c>
      <c r="BM71" s="237">
        <f t="shared" si="17"/>
        <v>0</v>
      </c>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row>
    <row r="72" spans="1:252" s="4" customFormat="1" ht="18" customHeight="1" x14ac:dyDescent="0.2">
      <c r="A72" s="237"/>
      <c r="B72" s="84" t="s">
        <v>1186</v>
      </c>
      <c r="C72" s="100" t="s">
        <v>1187</v>
      </c>
      <c r="D72" s="158" t="s">
        <v>1188</v>
      </c>
      <c r="E72" s="158" t="s">
        <v>1189</v>
      </c>
      <c r="F72" s="159" t="s">
        <v>1190</v>
      </c>
      <c r="G72" s="168" t="str">
        <f t="shared" si="2"/>
        <v/>
      </c>
      <c r="H72" s="103"/>
      <c r="I72" s="77" t="str">
        <f t="shared" si="3"/>
        <v/>
      </c>
      <c r="J72" s="87"/>
      <c r="K72" s="90"/>
      <c r="L72" s="91"/>
      <c r="M72" s="91"/>
      <c r="N72" s="91"/>
      <c r="O72" s="91"/>
      <c r="P72" s="91"/>
      <c r="Q72" s="91"/>
      <c r="R72" s="91"/>
      <c r="S72" s="1" t="str">
        <f t="shared" si="4"/>
        <v/>
      </c>
      <c r="T72" s="87"/>
      <c r="U72" s="95" t="str">
        <f t="shared" si="5"/>
        <v/>
      </c>
      <c r="V72" s="77" t="str">
        <f t="shared" si="6"/>
        <v/>
      </c>
      <c r="W72" s="87"/>
      <c r="X72" s="91"/>
      <c r="Y72" s="91"/>
      <c r="Z72" s="91"/>
      <c r="AA72" s="91"/>
      <c r="AB72" s="91"/>
      <c r="AC72" s="77" t="str">
        <f t="shared" si="7"/>
        <v/>
      </c>
      <c r="AD72" s="87"/>
      <c r="AE72" s="91"/>
      <c r="AF72" s="91"/>
      <c r="AG72" s="77" t="str">
        <f t="shared" si="8"/>
        <v/>
      </c>
      <c r="AH72" s="87"/>
      <c r="AI72" s="91"/>
      <c r="AJ72" s="91"/>
      <c r="AK72" s="91"/>
      <c r="AL72" s="91"/>
      <c r="AM72" s="91"/>
      <c r="AN72" s="91"/>
      <c r="AO72" s="91"/>
      <c r="AP72" s="91"/>
      <c r="AQ72" s="77" t="str">
        <f t="shared" si="9"/>
        <v/>
      </c>
      <c r="AR72" s="87"/>
      <c r="AS72" s="91"/>
      <c r="AT72" s="91"/>
      <c r="AU72" s="77" t="str">
        <f t="shared" si="10"/>
        <v/>
      </c>
      <c r="AV72" s="87"/>
      <c r="AW72" s="91"/>
      <c r="AX72" s="91"/>
      <c r="AY72" s="91"/>
      <c r="AZ72" s="91"/>
      <c r="BA72" s="1" t="str">
        <f t="shared" si="11"/>
        <v/>
      </c>
      <c r="BB72" s="87"/>
      <c r="BC72" s="95" t="str">
        <f t="shared" si="12"/>
        <v/>
      </c>
      <c r="BD72" s="1" t="str">
        <f t="shared" si="13"/>
        <v/>
      </c>
      <c r="BE72" s="87"/>
      <c r="BF72" s="95" t="str">
        <f t="shared" si="14"/>
        <v/>
      </c>
      <c r="BG72" s="1" t="str">
        <f t="shared" si="15"/>
        <v/>
      </c>
      <c r="BH72" s="87"/>
      <c r="BI72" s="95" t="str">
        <f t="shared" si="16"/>
        <v/>
      </c>
      <c r="BJ72" s="2"/>
      <c r="BK72" s="100" t="str">
        <f t="shared" si="0"/>
        <v>Liza saliens</v>
      </c>
      <c r="BL72" s="84" t="str">
        <f t="shared" si="1"/>
        <v>LZS</v>
      </c>
      <c r="BM72" s="237">
        <f t="shared" si="17"/>
        <v>0</v>
      </c>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row>
    <row r="73" spans="1:252" s="4" customFormat="1" ht="18" customHeight="1" x14ac:dyDescent="0.2">
      <c r="A73" s="237"/>
      <c r="B73" s="84" t="s">
        <v>1191</v>
      </c>
      <c r="C73" s="100" t="s">
        <v>1192</v>
      </c>
      <c r="D73" s="158" t="s">
        <v>1193</v>
      </c>
      <c r="E73" s="158" t="s">
        <v>1194</v>
      </c>
      <c r="F73" s="159" t="s">
        <v>1195</v>
      </c>
      <c r="G73" s="168" t="str">
        <f t="shared" si="2"/>
        <v/>
      </c>
      <c r="H73" s="103"/>
      <c r="I73" s="77" t="str">
        <f t="shared" si="3"/>
        <v/>
      </c>
      <c r="J73" s="87"/>
      <c r="K73" s="90"/>
      <c r="L73" s="91"/>
      <c r="M73" s="91"/>
      <c r="N73" s="91"/>
      <c r="O73" s="91"/>
      <c r="P73" s="91"/>
      <c r="Q73" s="91"/>
      <c r="R73" s="91"/>
      <c r="S73" s="1" t="str">
        <f t="shared" si="4"/>
        <v/>
      </c>
      <c r="T73" s="87"/>
      <c r="U73" s="95" t="str">
        <f t="shared" si="5"/>
        <v/>
      </c>
      <c r="V73" s="77" t="str">
        <f t="shared" si="6"/>
        <v/>
      </c>
      <c r="W73" s="87"/>
      <c r="X73" s="91"/>
      <c r="Y73" s="91"/>
      <c r="Z73" s="91"/>
      <c r="AA73" s="91"/>
      <c r="AB73" s="91"/>
      <c r="AC73" s="77" t="str">
        <f t="shared" si="7"/>
        <v/>
      </c>
      <c r="AD73" s="87"/>
      <c r="AE73" s="91"/>
      <c r="AF73" s="91"/>
      <c r="AG73" s="77" t="str">
        <f t="shared" si="8"/>
        <v/>
      </c>
      <c r="AH73" s="87"/>
      <c r="AI73" s="91"/>
      <c r="AJ73" s="91"/>
      <c r="AK73" s="91"/>
      <c r="AL73" s="91"/>
      <c r="AM73" s="91"/>
      <c r="AN73" s="91"/>
      <c r="AO73" s="91"/>
      <c r="AP73" s="91"/>
      <c r="AQ73" s="77" t="str">
        <f t="shared" si="9"/>
        <v/>
      </c>
      <c r="AR73" s="87"/>
      <c r="AS73" s="91"/>
      <c r="AT73" s="91"/>
      <c r="AU73" s="77" t="str">
        <f t="shared" si="10"/>
        <v/>
      </c>
      <c r="AV73" s="87"/>
      <c r="AW73" s="91"/>
      <c r="AX73" s="91"/>
      <c r="AY73" s="91"/>
      <c r="AZ73" s="91"/>
      <c r="BA73" s="1" t="str">
        <f t="shared" si="11"/>
        <v/>
      </c>
      <c r="BB73" s="87"/>
      <c r="BC73" s="95" t="str">
        <f t="shared" si="12"/>
        <v/>
      </c>
      <c r="BD73" s="1" t="str">
        <f t="shared" si="13"/>
        <v/>
      </c>
      <c r="BE73" s="87"/>
      <c r="BF73" s="95" t="str">
        <f t="shared" si="14"/>
        <v/>
      </c>
      <c r="BG73" s="1" t="str">
        <f t="shared" si="15"/>
        <v/>
      </c>
      <c r="BH73" s="87"/>
      <c r="BI73" s="95" t="str">
        <f t="shared" si="16"/>
        <v/>
      </c>
      <c r="BJ73" s="2"/>
      <c r="BK73" s="100" t="str">
        <f t="shared" si="0"/>
        <v>Mesogobius batrachocephalus</v>
      </c>
      <c r="BL73" s="84" t="str">
        <f t="shared" si="1"/>
        <v>MBF</v>
      </c>
      <c r="BM73" s="237">
        <f t="shared" si="17"/>
        <v>0</v>
      </c>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row>
    <row r="74" spans="1:252" s="4" customFormat="1" ht="18" customHeight="1" x14ac:dyDescent="0.2">
      <c r="A74" s="237"/>
      <c r="B74" s="84" t="s">
        <v>1196</v>
      </c>
      <c r="C74" s="100" t="s">
        <v>1197</v>
      </c>
      <c r="D74" s="158" t="s">
        <v>1198</v>
      </c>
      <c r="E74" s="158" t="s">
        <v>1199</v>
      </c>
      <c r="F74" s="159" t="s">
        <v>1200</v>
      </c>
      <c r="G74" s="168" t="str">
        <f t="shared" si="2"/>
        <v/>
      </c>
      <c r="H74" s="103"/>
      <c r="I74" s="77" t="str">
        <f t="shared" si="3"/>
        <v/>
      </c>
      <c r="J74" s="87"/>
      <c r="K74" s="90"/>
      <c r="L74" s="91"/>
      <c r="M74" s="91"/>
      <c r="N74" s="91"/>
      <c r="O74" s="91"/>
      <c r="P74" s="91"/>
      <c r="Q74" s="91"/>
      <c r="R74" s="91"/>
      <c r="S74" s="1" t="str">
        <f t="shared" si="4"/>
        <v/>
      </c>
      <c r="T74" s="87"/>
      <c r="U74" s="95" t="str">
        <f t="shared" si="5"/>
        <v/>
      </c>
      <c r="V74" s="77" t="str">
        <f t="shared" si="6"/>
        <v/>
      </c>
      <c r="W74" s="87"/>
      <c r="X74" s="91"/>
      <c r="Y74" s="91"/>
      <c r="Z74" s="91"/>
      <c r="AA74" s="91"/>
      <c r="AB74" s="91"/>
      <c r="AC74" s="77" t="str">
        <f t="shared" si="7"/>
        <v/>
      </c>
      <c r="AD74" s="87"/>
      <c r="AE74" s="91"/>
      <c r="AF74" s="91"/>
      <c r="AG74" s="77" t="str">
        <f t="shared" si="8"/>
        <v/>
      </c>
      <c r="AH74" s="87"/>
      <c r="AI74" s="91"/>
      <c r="AJ74" s="91"/>
      <c r="AK74" s="91"/>
      <c r="AL74" s="91"/>
      <c r="AM74" s="91"/>
      <c r="AN74" s="91"/>
      <c r="AO74" s="91"/>
      <c r="AP74" s="91"/>
      <c r="AQ74" s="77" t="str">
        <f t="shared" si="9"/>
        <v/>
      </c>
      <c r="AR74" s="87"/>
      <c r="AS74" s="91"/>
      <c r="AT74" s="91"/>
      <c r="AU74" s="77" t="str">
        <f t="shared" si="10"/>
        <v/>
      </c>
      <c r="AV74" s="87"/>
      <c r="AW74" s="91"/>
      <c r="AX74" s="91"/>
      <c r="AY74" s="91"/>
      <c r="AZ74" s="91"/>
      <c r="BA74" s="1" t="str">
        <f t="shared" si="11"/>
        <v/>
      </c>
      <c r="BB74" s="87"/>
      <c r="BC74" s="95" t="str">
        <f t="shared" si="12"/>
        <v/>
      </c>
      <c r="BD74" s="1" t="str">
        <f t="shared" si="13"/>
        <v/>
      </c>
      <c r="BE74" s="87"/>
      <c r="BF74" s="95" t="str">
        <f t="shared" si="14"/>
        <v/>
      </c>
      <c r="BG74" s="1" t="str">
        <f t="shared" si="15"/>
        <v/>
      </c>
      <c r="BH74" s="87"/>
      <c r="BI74" s="95" t="str">
        <f t="shared" si="16"/>
        <v/>
      </c>
      <c r="BJ74" s="2"/>
      <c r="BK74" s="100" t="str">
        <f t="shared" si="0"/>
        <v>Liza aurata</v>
      </c>
      <c r="BL74" s="84" t="str">
        <f t="shared" si="1"/>
        <v>MGA</v>
      </c>
      <c r="BM74" s="237">
        <f t="shared" si="17"/>
        <v>0</v>
      </c>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row>
    <row r="75" spans="1:252" s="4" customFormat="1" ht="18" customHeight="1" x14ac:dyDescent="0.2">
      <c r="A75" s="237"/>
      <c r="B75" s="84" t="s">
        <v>424</v>
      </c>
      <c r="C75" s="100" t="s">
        <v>425</v>
      </c>
      <c r="D75" s="158" t="s">
        <v>426</v>
      </c>
      <c r="E75" s="158" t="s">
        <v>427</v>
      </c>
      <c r="F75" s="159" t="s">
        <v>428</v>
      </c>
      <c r="G75" s="168" t="str">
        <f t="shared" si="2"/>
        <v/>
      </c>
      <c r="H75" s="103"/>
      <c r="I75" s="77" t="str">
        <f t="shared" si="3"/>
        <v/>
      </c>
      <c r="J75" s="87"/>
      <c r="K75" s="90"/>
      <c r="L75" s="91"/>
      <c r="M75" s="91"/>
      <c r="N75" s="91"/>
      <c r="O75" s="91"/>
      <c r="P75" s="91"/>
      <c r="Q75" s="91"/>
      <c r="R75" s="91"/>
      <c r="S75" s="1" t="str">
        <f t="shared" si="4"/>
        <v/>
      </c>
      <c r="T75" s="87"/>
      <c r="U75" s="95" t="str">
        <f t="shared" si="5"/>
        <v/>
      </c>
      <c r="V75" s="77" t="str">
        <f t="shared" si="6"/>
        <v/>
      </c>
      <c r="W75" s="87"/>
      <c r="X75" s="91"/>
      <c r="Y75" s="91"/>
      <c r="Z75" s="91"/>
      <c r="AA75" s="91"/>
      <c r="AB75" s="91"/>
      <c r="AC75" s="77" t="str">
        <f t="shared" si="7"/>
        <v/>
      </c>
      <c r="AD75" s="87"/>
      <c r="AE75" s="91"/>
      <c r="AF75" s="91"/>
      <c r="AG75" s="77" t="str">
        <f t="shared" si="8"/>
        <v/>
      </c>
      <c r="AH75" s="87"/>
      <c r="AI75" s="91"/>
      <c r="AJ75" s="91"/>
      <c r="AK75" s="91"/>
      <c r="AL75" s="91"/>
      <c r="AM75" s="91"/>
      <c r="AN75" s="91"/>
      <c r="AO75" s="91"/>
      <c r="AP75" s="91"/>
      <c r="AQ75" s="77" t="str">
        <f t="shared" si="9"/>
        <v/>
      </c>
      <c r="AR75" s="87"/>
      <c r="AS75" s="91"/>
      <c r="AT75" s="91"/>
      <c r="AU75" s="77" t="str">
        <f t="shared" si="10"/>
        <v/>
      </c>
      <c r="AV75" s="87"/>
      <c r="AW75" s="91"/>
      <c r="AX75" s="91"/>
      <c r="AY75" s="91"/>
      <c r="AZ75" s="91"/>
      <c r="BA75" s="1" t="str">
        <f t="shared" si="11"/>
        <v/>
      </c>
      <c r="BB75" s="87"/>
      <c r="BC75" s="95" t="str">
        <f t="shared" si="12"/>
        <v/>
      </c>
      <c r="BD75" s="1" t="str">
        <f t="shared" si="13"/>
        <v/>
      </c>
      <c r="BE75" s="87"/>
      <c r="BF75" s="95" t="str">
        <f t="shared" si="14"/>
        <v/>
      </c>
      <c r="BG75" s="1" t="str">
        <f t="shared" si="15"/>
        <v/>
      </c>
      <c r="BH75" s="87"/>
      <c r="BI75" s="95" t="str">
        <f t="shared" si="16"/>
        <v/>
      </c>
      <c r="BJ75" s="2"/>
      <c r="BK75" s="100" t="str">
        <f t="shared" si="0"/>
        <v>Argyrosomus regius</v>
      </c>
      <c r="BL75" s="84" t="str">
        <f t="shared" si="1"/>
        <v>MGR</v>
      </c>
      <c r="BM75" s="237">
        <f t="shared" si="17"/>
        <v>0</v>
      </c>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row>
    <row r="76" spans="1:252" s="4" customFormat="1" ht="18" customHeight="1" x14ac:dyDescent="0.2">
      <c r="A76" s="237"/>
      <c r="B76" s="84" t="s">
        <v>1201</v>
      </c>
      <c r="C76" s="100" t="s">
        <v>1202</v>
      </c>
      <c r="D76" s="158" t="s">
        <v>1203</v>
      </c>
      <c r="E76" s="158" t="s">
        <v>1204</v>
      </c>
      <c r="F76" s="159"/>
      <c r="G76" s="168" t="str">
        <f t="shared" si="2"/>
        <v/>
      </c>
      <c r="H76" s="103"/>
      <c r="I76" s="77" t="str">
        <f t="shared" si="3"/>
        <v/>
      </c>
      <c r="J76" s="87"/>
      <c r="K76" s="90"/>
      <c r="L76" s="91"/>
      <c r="M76" s="91"/>
      <c r="N76" s="91"/>
      <c r="O76" s="91"/>
      <c r="P76" s="91"/>
      <c r="Q76" s="91"/>
      <c r="R76" s="91"/>
      <c r="S76" s="1" t="str">
        <f t="shared" si="4"/>
        <v/>
      </c>
      <c r="T76" s="87"/>
      <c r="U76" s="95" t="str">
        <f t="shared" si="5"/>
        <v/>
      </c>
      <c r="V76" s="77" t="str">
        <f t="shared" si="6"/>
        <v/>
      </c>
      <c r="W76" s="87"/>
      <c r="X76" s="91"/>
      <c r="Y76" s="91"/>
      <c r="Z76" s="91"/>
      <c r="AA76" s="91"/>
      <c r="AB76" s="91"/>
      <c r="AC76" s="77" t="str">
        <f t="shared" si="7"/>
        <v/>
      </c>
      <c r="AD76" s="87"/>
      <c r="AE76" s="91"/>
      <c r="AF76" s="91"/>
      <c r="AG76" s="77" t="str">
        <f t="shared" si="8"/>
        <v/>
      </c>
      <c r="AH76" s="87"/>
      <c r="AI76" s="91"/>
      <c r="AJ76" s="91"/>
      <c r="AK76" s="91"/>
      <c r="AL76" s="91"/>
      <c r="AM76" s="91"/>
      <c r="AN76" s="91"/>
      <c r="AO76" s="91"/>
      <c r="AP76" s="91"/>
      <c r="AQ76" s="77" t="str">
        <f t="shared" si="9"/>
        <v/>
      </c>
      <c r="AR76" s="87"/>
      <c r="AS76" s="91"/>
      <c r="AT76" s="91"/>
      <c r="AU76" s="77" t="str">
        <f t="shared" si="10"/>
        <v/>
      </c>
      <c r="AV76" s="87"/>
      <c r="AW76" s="91"/>
      <c r="AX76" s="91"/>
      <c r="AY76" s="91"/>
      <c r="AZ76" s="91"/>
      <c r="BA76" s="1" t="str">
        <f t="shared" si="11"/>
        <v/>
      </c>
      <c r="BB76" s="87"/>
      <c r="BC76" s="95" t="str">
        <f t="shared" si="12"/>
        <v/>
      </c>
      <c r="BD76" s="1" t="str">
        <f t="shared" si="13"/>
        <v/>
      </c>
      <c r="BE76" s="87"/>
      <c r="BF76" s="95" t="str">
        <f t="shared" si="14"/>
        <v/>
      </c>
      <c r="BG76" s="1" t="str">
        <f t="shared" si="15"/>
        <v/>
      </c>
      <c r="BH76" s="87"/>
      <c r="BI76" s="95" t="str">
        <f t="shared" si="16"/>
        <v/>
      </c>
      <c r="BJ76" s="2"/>
      <c r="BK76" s="100" t="str">
        <f t="shared" si="0"/>
        <v>Chelon labrosus</v>
      </c>
      <c r="BL76" s="84" t="str">
        <f t="shared" si="1"/>
        <v>MLR</v>
      </c>
      <c r="BM76" s="237">
        <f t="shared" si="17"/>
        <v>0</v>
      </c>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row>
    <row r="77" spans="1:252" s="4" customFormat="1" ht="18" customHeight="1" x14ac:dyDescent="0.2">
      <c r="A77" s="237"/>
      <c r="B77" s="84" t="s">
        <v>1205</v>
      </c>
      <c r="C77" s="100" t="s">
        <v>1206</v>
      </c>
      <c r="D77" s="158" t="s">
        <v>1207</v>
      </c>
      <c r="E77" s="158"/>
      <c r="F77" s="159"/>
      <c r="G77" s="168" t="str">
        <f t="shared" si="2"/>
        <v/>
      </c>
      <c r="H77" s="103"/>
      <c r="I77" s="77" t="str">
        <f t="shared" si="3"/>
        <v/>
      </c>
      <c r="J77" s="87"/>
      <c r="K77" s="90"/>
      <c r="L77" s="91"/>
      <c r="M77" s="91"/>
      <c r="N77" s="91"/>
      <c r="O77" s="91"/>
      <c r="P77" s="91"/>
      <c r="Q77" s="91"/>
      <c r="R77" s="91"/>
      <c r="S77" s="1" t="str">
        <f t="shared" si="4"/>
        <v/>
      </c>
      <c r="T77" s="87"/>
      <c r="U77" s="95" t="str">
        <f t="shared" si="5"/>
        <v/>
      </c>
      <c r="V77" s="77" t="str">
        <f t="shared" si="6"/>
        <v/>
      </c>
      <c r="W77" s="87"/>
      <c r="X77" s="91"/>
      <c r="Y77" s="91"/>
      <c r="Z77" s="91"/>
      <c r="AA77" s="91"/>
      <c r="AB77" s="91"/>
      <c r="AC77" s="77" t="str">
        <f t="shared" si="7"/>
        <v/>
      </c>
      <c r="AD77" s="87"/>
      <c r="AE77" s="91"/>
      <c r="AF77" s="91"/>
      <c r="AG77" s="77" t="str">
        <f t="shared" si="8"/>
        <v/>
      </c>
      <c r="AH77" s="87"/>
      <c r="AI77" s="91"/>
      <c r="AJ77" s="91"/>
      <c r="AK77" s="91"/>
      <c r="AL77" s="91"/>
      <c r="AM77" s="91"/>
      <c r="AN77" s="91"/>
      <c r="AO77" s="91"/>
      <c r="AP77" s="91"/>
      <c r="AQ77" s="77" t="str">
        <f t="shared" si="9"/>
        <v/>
      </c>
      <c r="AR77" s="87"/>
      <c r="AS77" s="91"/>
      <c r="AT77" s="91"/>
      <c r="AU77" s="77" t="str">
        <f t="shared" si="10"/>
        <v/>
      </c>
      <c r="AV77" s="87"/>
      <c r="AW77" s="91"/>
      <c r="AX77" s="91"/>
      <c r="AY77" s="91"/>
      <c r="AZ77" s="91"/>
      <c r="BA77" s="1" t="str">
        <f t="shared" si="11"/>
        <v/>
      </c>
      <c r="BB77" s="87"/>
      <c r="BC77" s="95" t="str">
        <f t="shared" si="12"/>
        <v/>
      </c>
      <c r="BD77" s="1" t="str">
        <f t="shared" si="13"/>
        <v/>
      </c>
      <c r="BE77" s="87"/>
      <c r="BF77" s="95" t="str">
        <f t="shared" si="14"/>
        <v/>
      </c>
      <c r="BG77" s="1" t="str">
        <f t="shared" si="15"/>
        <v/>
      </c>
      <c r="BH77" s="87"/>
      <c r="BI77" s="95" t="str">
        <f t="shared" si="16"/>
        <v/>
      </c>
      <c r="BJ77" s="2"/>
      <c r="BK77" s="100" t="str">
        <f t="shared" ref="BK77:BK140" si="18">C77</f>
        <v>Muraena helena</v>
      </c>
      <c r="BL77" s="84" t="str">
        <f t="shared" ref="BL77:BL140" si="19">B77</f>
        <v>MMH</v>
      </c>
      <c r="BM77" s="237">
        <f t="shared" si="17"/>
        <v>0</v>
      </c>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row>
    <row r="78" spans="1:252" s="4" customFormat="1" ht="18" customHeight="1" x14ac:dyDescent="0.2">
      <c r="A78" s="237"/>
      <c r="B78" s="84" t="s">
        <v>384</v>
      </c>
      <c r="C78" s="100" t="s">
        <v>385</v>
      </c>
      <c r="D78" s="158" t="s">
        <v>386</v>
      </c>
      <c r="E78" s="158" t="s">
        <v>387</v>
      </c>
      <c r="F78" s="159" t="s">
        <v>388</v>
      </c>
      <c r="G78" s="168" t="str">
        <f t="shared" ref="G78:G141" si="20">IF(J78+T78+W78+AD78+AH78+AR78+AV78+BB78+BE78+BH78=0,"",J78+T78+W78+AD78+AH78+AR78+AV78+BB78+BE78+BH78)</f>
        <v/>
      </c>
      <c r="H78" s="103"/>
      <c r="I78" s="77" t="str">
        <f t="shared" ref="I78:I141" si="21">IF(J78="",IF(SUM(K78:R78)&gt;0,"!!!!",""),IF(SUM(K78:R78)=0,"",IF(J78&lt;&gt;SUM(K78:R78),"E","OK")))</f>
        <v/>
      </c>
      <c r="J78" s="87"/>
      <c r="K78" s="90"/>
      <c r="L78" s="91"/>
      <c r="M78" s="91"/>
      <c r="N78" s="91"/>
      <c r="O78" s="91"/>
      <c r="P78" s="91"/>
      <c r="Q78" s="91"/>
      <c r="R78" s="91"/>
      <c r="S78" s="1" t="str">
        <f t="shared" ref="S78:S141" si="22">IF(T78="","",IF(SUM(U78)=0,"",IF(T78&lt;&gt;SUM(U78),"E","OK")))</f>
        <v/>
      </c>
      <c r="T78" s="87"/>
      <c r="U78" s="95" t="str">
        <f t="shared" ref="U78:U141" si="23">IF(T78="","",T78)</f>
        <v/>
      </c>
      <c r="V78" s="77" t="str">
        <f t="shared" ref="V78:V141" si="24">IF(W78="",IF(SUM(X78:AB78)&gt;0,"!!!!",""),IF(SUM(X78:AB78)=0,"",IF(W78&lt;&gt;SUM(X78:AB78),"E","OK")))</f>
        <v/>
      </c>
      <c r="W78" s="87"/>
      <c r="X78" s="91"/>
      <c r="Y78" s="91"/>
      <c r="Z78" s="91"/>
      <c r="AA78" s="91"/>
      <c r="AB78" s="91"/>
      <c r="AC78" s="77" t="str">
        <f t="shared" ref="AC78:AC141" si="25">IF(AD78="",IF(SUM(AE78:AG78)&gt;0,"!!!!",""),IF(SUM(AE78:AG78)=0,"",IF(AD78&lt;&gt;SUM(AE78:AG78),"E","OK")))</f>
        <v/>
      </c>
      <c r="AD78" s="87"/>
      <c r="AE78" s="91"/>
      <c r="AF78" s="91"/>
      <c r="AG78" s="77" t="str">
        <f t="shared" ref="AG78:AG141" si="26">IF(AH78="",IF(SUM(AI78:AP78)&gt;0,"!!!!",""),IF(SUM(AI78:AP78)=0,"",IF(AH78&lt;&gt;SUM(AI78:AP78),"E","OK")))</f>
        <v/>
      </c>
      <c r="AH78" s="87"/>
      <c r="AI78" s="91"/>
      <c r="AJ78" s="91"/>
      <c r="AK78" s="91"/>
      <c r="AL78" s="91"/>
      <c r="AM78" s="91"/>
      <c r="AN78" s="91"/>
      <c r="AO78" s="91"/>
      <c r="AP78" s="91"/>
      <c r="AQ78" s="77" t="str">
        <f t="shared" ref="AQ78:AQ141" si="27">IF(AR78="",IF(SUM(AS78:AT78)&gt;0,"!!!!",""),IF(SUM(AS78:AT78)=0,"",IF(AR78&lt;&gt;SUM(AS78:AT78),"E","OK")))</f>
        <v/>
      </c>
      <c r="AR78" s="87"/>
      <c r="AS78" s="91"/>
      <c r="AT78" s="91"/>
      <c r="AU78" s="77" t="str">
        <f t="shared" ref="AU78:AU141" si="28">IF(AV78="",IF(SUM(AW78:AZ78)&gt;0,"!!!!",""),IF(SUM(AW78:AZ78)=0,"",IF(AV78&lt;&gt;SUM(AW78:AZ78),"E","OK")))</f>
        <v/>
      </c>
      <c r="AV78" s="87"/>
      <c r="AW78" s="91"/>
      <c r="AX78" s="91"/>
      <c r="AY78" s="91"/>
      <c r="AZ78" s="91"/>
      <c r="BA78" s="1" t="str">
        <f t="shared" ref="BA78:BA141" si="29">IF(BB78="","",IF(SUM(BC78)=0,"",IF(BB78&lt;&gt;SUM(BC78),"E","OK")))</f>
        <v/>
      </c>
      <c r="BB78" s="87"/>
      <c r="BC78" s="95" t="str">
        <f t="shared" ref="BC78:BC141" si="30">IF(BB78="","",BB78)</f>
        <v/>
      </c>
      <c r="BD78" s="1" t="str">
        <f t="shared" ref="BD78:BD141" si="31">IF(BE78="","",IF(SUM(BF78)=0,"",IF(BE78&lt;&gt;SUM(BF78),"E","OK")))</f>
        <v/>
      </c>
      <c r="BE78" s="87"/>
      <c r="BF78" s="95" t="str">
        <f t="shared" ref="BF78:BF141" si="32">IF(BE78="","",BE78)</f>
        <v/>
      </c>
      <c r="BG78" s="1" t="str">
        <f t="shared" ref="BG78:BG141" si="33">IF(BH78="","",IF(SUM(BI78)=0,"",IF(BH78&lt;&gt;SUM(BI78),"E","OK")))</f>
        <v/>
      </c>
      <c r="BH78" s="87"/>
      <c r="BI78" s="95" t="str">
        <f t="shared" ref="BI78:BI141" si="34">IF(BH78="","",BH78)</f>
        <v/>
      </c>
      <c r="BJ78" s="2"/>
      <c r="BK78" s="100" t="str">
        <f t="shared" si="18"/>
        <v>Mugil cephalus</v>
      </c>
      <c r="BL78" s="84" t="str">
        <f t="shared" si="19"/>
        <v>MUF</v>
      </c>
      <c r="BM78" s="237">
        <f t="shared" ref="BM78:BM141" si="35">A78</f>
        <v>0</v>
      </c>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row>
    <row r="79" spans="1:252" s="4" customFormat="1" ht="18" customHeight="1" x14ac:dyDescent="0.2">
      <c r="A79" s="237"/>
      <c r="B79" s="84" t="s">
        <v>1208</v>
      </c>
      <c r="C79" s="100" t="s">
        <v>1209</v>
      </c>
      <c r="D79" s="158" t="s">
        <v>1210</v>
      </c>
      <c r="E79" s="158" t="s">
        <v>1211</v>
      </c>
      <c r="F79" s="159" t="s">
        <v>1212</v>
      </c>
      <c r="G79" s="168" t="str">
        <f t="shared" si="20"/>
        <v/>
      </c>
      <c r="H79" s="103"/>
      <c r="I79" s="77" t="str">
        <f t="shared" si="21"/>
        <v/>
      </c>
      <c r="J79" s="87"/>
      <c r="K79" s="90"/>
      <c r="L79" s="91"/>
      <c r="M79" s="91"/>
      <c r="N79" s="91"/>
      <c r="O79" s="91"/>
      <c r="P79" s="91"/>
      <c r="Q79" s="91"/>
      <c r="R79" s="91"/>
      <c r="S79" s="1" t="str">
        <f t="shared" si="22"/>
        <v/>
      </c>
      <c r="T79" s="87"/>
      <c r="U79" s="95" t="str">
        <f t="shared" si="23"/>
        <v/>
      </c>
      <c r="V79" s="77" t="str">
        <f t="shared" si="24"/>
        <v/>
      </c>
      <c r="W79" s="87"/>
      <c r="X79" s="91"/>
      <c r="Y79" s="91"/>
      <c r="Z79" s="91"/>
      <c r="AA79" s="91"/>
      <c r="AB79" s="91"/>
      <c r="AC79" s="77" t="str">
        <f t="shared" si="25"/>
        <v/>
      </c>
      <c r="AD79" s="87"/>
      <c r="AE79" s="91"/>
      <c r="AF79" s="91"/>
      <c r="AG79" s="77" t="str">
        <f t="shared" si="26"/>
        <v/>
      </c>
      <c r="AH79" s="87"/>
      <c r="AI79" s="91"/>
      <c r="AJ79" s="91"/>
      <c r="AK79" s="91"/>
      <c r="AL79" s="91"/>
      <c r="AM79" s="91"/>
      <c r="AN79" s="91"/>
      <c r="AO79" s="91"/>
      <c r="AP79" s="91"/>
      <c r="AQ79" s="77" t="str">
        <f t="shared" si="27"/>
        <v/>
      </c>
      <c r="AR79" s="87"/>
      <c r="AS79" s="91"/>
      <c r="AT79" s="91"/>
      <c r="AU79" s="77" t="str">
        <f t="shared" si="28"/>
        <v/>
      </c>
      <c r="AV79" s="87"/>
      <c r="AW79" s="91"/>
      <c r="AX79" s="91"/>
      <c r="AY79" s="91"/>
      <c r="AZ79" s="91"/>
      <c r="BA79" s="1" t="str">
        <f t="shared" si="29"/>
        <v/>
      </c>
      <c r="BB79" s="87"/>
      <c r="BC79" s="95" t="str">
        <f t="shared" si="30"/>
        <v/>
      </c>
      <c r="BD79" s="1" t="str">
        <f t="shared" si="31"/>
        <v/>
      </c>
      <c r="BE79" s="87"/>
      <c r="BF79" s="95" t="str">
        <f t="shared" si="32"/>
        <v/>
      </c>
      <c r="BG79" s="1" t="str">
        <f t="shared" si="33"/>
        <v/>
      </c>
      <c r="BH79" s="87"/>
      <c r="BI79" s="95" t="str">
        <f t="shared" si="34"/>
        <v/>
      </c>
      <c r="BJ79" s="2"/>
      <c r="BK79" s="100" t="str">
        <f t="shared" si="18"/>
        <v>Muraenidae</v>
      </c>
      <c r="BL79" s="84" t="str">
        <f t="shared" si="19"/>
        <v>MUI</v>
      </c>
      <c r="BM79" s="237">
        <f t="shared" si="35"/>
        <v>0</v>
      </c>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row>
    <row r="80" spans="1:252" s="4" customFormat="1" ht="18" customHeight="1" x14ac:dyDescent="0.2">
      <c r="A80" s="237"/>
      <c r="B80" s="84" t="s">
        <v>389</v>
      </c>
      <c r="C80" s="100" t="s">
        <v>390</v>
      </c>
      <c r="D80" s="158" t="s">
        <v>391</v>
      </c>
      <c r="E80" s="158" t="s">
        <v>392</v>
      </c>
      <c r="F80" s="159" t="s">
        <v>393</v>
      </c>
      <c r="G80" s="168" t="str">
        <f t="shared" si="20"/>
        <v/>
      </c>
      <c r="H80" s="103"/>
      <c r="I80" s="77" t="str">
        <f t="shared" si="21"/>
        <v/>
      </c>
      <c r="J80" s="87"/>
      <c r="K80" s="90"/>
      <c r="L80" s="91"/>
      <c r="M80" s="91"/>
      <c r="N80" s="91"/>
      <c r="O80" s="91"/>
      <c r="P80" s="91"/>
      <c r="Q80" s="91"/>
      <c r="R80" s="91"/>
      <c r="S80" s="1" t="str">
        <f t="shared" si="22"/>
        <v/>
      </c>
      <c r="T80" s="87"/>
      <c r="U80" s="95" t="str">
        <f t="shared" si="23"/>
        <v/>
      </c>
      <c r="V80" s="77" t="str">
        <f t="shared" si="24"/>
        <v/>
      </c>
      <c r="W80" s="87"/>
      <c r="X80" s="91"/>
      <c r="Y80" s="91"/>
      <c r="Z80" s="91"/>
      <c r="AA80" s="91"/>
      <c r="AB80" s="91"/>
      <c r="AC80" s="77" t="str">
        <f t="shared" si="25"/>
        <v/>
      </c>
      <c r="AD80" s="87"/>
      <c r="AE80" s="91"/>
      <c r="AF80" s="91"/>
      <c r="AG80" s="77" t="str">
        <f t="shared" si="26"/>
        <v/>
      </c>
      <c r="AH80" s="87"/>
      <c r="AI80" s="91"/>
      <c r="AJ80" s="91"/>
      <c r="AK80" s="91"/>
      <c r="AL80" s="91"/>
      <c r="AM80" s="91"/>
      <c r="AN80" s="91"/>
      <c r="AO80" s="91"/>
      <c r="AP80" s="91"/>
      <c r="AQ80" s="77" t="str">
        <f t="shared" si="27"/>
        <v/>
      </c>
      <c r="AR80" s="87"/>
      <c r="AS80" s="91"/>
      <c r="AT80" s="91"/>
      <c r="AU80" s="77" t="str">
        <f t="shared" si="28"/>
        <v/>
      </c>
      <c r="AV80" s="87"/>
      <c r="AW80" s="91"/>
      <c r="AX80" s="91"/>
      <c r="AY80" s="91"/>
      <c r="AZ80" s="91"/>
      <c r="BA80" s="1" t="str">
        <f t="shared" si="29"/>
        <v/>
      </c>
      <c r="BB80" s="87"/>
      <c r="BC80" s="95" t="str">
        <f t="shared" si="30"/>
        <v/>
      </c>
      <c r="BD80" s="1" t="str">
        <f t="shared" si="31"/>
        <v/>
      </c>
      <c r="BE80" s="87"/>
      <c r="BF80" s="95" t="str">
        <f t="shared" si="32"/>
        <v/>
      </c>
      <c r="BG80" s="1" t="str">
        <f t="shared" si="33"/>
        <v/>
      </c>
      <c r="BH80" s="87"/>
      <c r="BI80" s="95" t="str">
        <f t="shared" si="34"/>
        <v/>
      </c>
      <c r="BJ80" s="2"/>
      <c r="BK80" s="100" t="str">
        <f t="shared" si="18"/>
        <v>Mugilidae</v>
      </c>
      <c r="BL80" s="84" t="str">
        <f t="shared" si="19"/>
        <v>MUL</v>
      </c>
      <c r="BM80" s="237">
        <f t="shared" si="35"/>
        <v>0</v>
      </c>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row>
    <row r="81" spans="1:252" s="4" customFormat="1" ht="18" customHeight="1" x14ac:dyDescent="0.2">
      <c r="A81" s="237"/>
      <c r="B81" s="84" t="s">
        <v>44</v>
      </c>
      <c r="C81" s="100" t="s">
        <v>45</v>
      </c>
      <c r="D81" s="158" t="s">
        <v>844</v>
      </c>
      <c r="E81" s="158" t="s">
        <v>47</v>
      </c>
      <c r="F81" s="159" t="s">
        <v>48</v>
      </c>
      <c r="G81" s="168" t="str">
        <f t="shared" si="20"/>
        <v/>
      </c>
      <c r="H81" s="103"/>
      <c r="I81" s="77" t="str">
        <f t="shared" si="21"/>
        <v/>
      </c>
      <c r="J81" s="87"/>
      <c r="K81" s="90"/>
      <c r="L81" s="91"/>
      <c r="M81" s="91"/>
      <c r="N81" s="91"/>
      <c r="O81" s="91"/>
      <c r="P81" s="91"/>
      <c r="Q81" s="91"/>
      <c r="R81" s="91"/>
      <c r="S81" s="1" t="str">
        <f t="shared" si="22"/>
        <v/>
      </c>
      <c r="T81" s="87"/>
      <c r="U81" s="95" t="str">
        <f t="shared" si="23"/>
        <v/>
      </c>
      <c r="V81" s="77" t="str">
        <f t="shared" si="24"/>
        <v/>
      </c>
      <c r="W81" s="87"/>
      <c r="X81" s="91"/>
      <c r="Y81" s="91"/>
      <c r="Z81" s="91"/>
      <c r="AA81" s="91"/>
      <c r="AB81" s="91"/>
      <c r="AC81" s="77" t="str">
        <f t="shared" si="25"/>
        <v/>
      </c>
      <c r="AD81" s="87"/>
      <c r="AE81" s="91"/>
      <c r="AF81" s="91"/>
      <c r="AG81" s="77" t="str">
        <f t="shared" si="26"/>
        <v/>
      </c>
      <c r="AH81" s="87"/>
      <c r="AI81" s="91"/>
      <c r="AJ81" s="91"/>
      <c r="AK81" s="91"/>
      <c r="AL81" s="91"/>
      <c r="AM81" s="91"/>
      <c r="AN81" s="91"/>
      <c r="AO81" s="91"/>
      <c r="AP81" s="91"/>
      <c r="AQ81" s="77" t="str">
        <f t="shared" si="27"/>
        <v/>
      </c>
      <c r="AR81" s="87"/>
      <c r="AS81" s="91"/>
      <c r="AT81" s="91"/>
      <c r="AU81" s="77" t="str">
        <f t="shared" si="28"/>
        <v/>
      </c>
      <c r="AV81" s="87"/>
      <c r="AW81" s="91"/>
      <c r="AX81" s="91"/>
      <c r="AY81" s="91"/>
      <c r="AZ81" s="91"/>
      <c r="BA81" s="1" t="str">
        <f t="shared" si="29"/>
        <v/>
      </c>
      <c r="BB81" s="87"/>
      <c r="BC81" s="95" t="str">
        <f t="shared" si="30"/>
        <v/>
      </c>
      <c r="BD81" s="1" t="str">
        <f t="shared" si="31"/>
        <v/>
      </c>
      <c r="BE81" s="87"/>
      <c r="BF81" s="95" t="str">
        <f t="shared" si="32"/>
        <v/>
      </c>
      <c r="BG81" s="1" t="str">
        <f t="shared" si="33"/>
        <v/>
      </c>
      <c r="BH81" s="87"/>
      <c r="BI81" s="95" t="str">
        <f t="shared" si="34"/>
        <v/>
      </c>
      <c r="BJ81" s="2"/>
      <c r="BK81" s="100" t="str">
        <f t="shared" si="18"/>
        <v>Mullus surmuletus</v>
      </c>
      <c r="BL81" s="84" t="str">
        <f t="shared" si="19"/>
        <v>MUR</v>
      </c>
      <c r="BM81" s="237">
        <f t="shared" si="35"/>
        <v>0</v>
      </c>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row>
    <row r="82" spans="1:252" s="4" customFormat="1" ht="18" customHeight="1" x14ac:dyDescent="0.2">
      <c r="A82" s="237"/>
      <c r="B82" s="84" t="s">
        <v>49</v>
      </c>
      <c r="C82" s="100" t="s">
        <v>50</v>
      </c>
      <c r="D82" s="158" t="s">
        <v>46</v>
      </c>
      <c r="E82" s="158" t="s">
        <v>51</v>
      </c>
      <c r="F82" s="159" t="s">
        <v>52</v>
      </c>
      <c r="G82" s="168" t="str">
        <f t="shared" si="20"/>
        <v/>
      </c>
      <c r="H82" s="103"/>
      <c r="I82" s="77" t="str">
        <f t="shared" si="21"/>
        <v/>
      </c>
      <c r="J82" s="87"/>
      <c r="K82" s="90"/>
      <c r="L82" s="91"/>
      <c r="M82" s="91"/>
      <c r="N82" s="91"/>
      <c r="O82" s="91"/>
      <c r="P82" s="91"/>
      <c r="Q82" s="91"/>
      <c r="R82" s="91"/>
      <c r="S82" s="1" t="str">
        <f t="shared" si="22"/>
        <v/>
      </c>
      <c r="T82" s="87"/>
      <c r="U82" s="95" t="str">
        <f t="shared" si="23"/>
        <v/>
      </c>
      <c r="V82" s="77" t="str">
        <f t="shared" si="24"/>
        <v/>
      </c>
      <c r="W82" s="87"/>
      <c r="X82" s="91"/>
      <c r="Y82" s="91"/>
      <c r="Z82" s="91"/>
      <c r="AA82" s="91"/>
      <c r="AB82" s="91"/>
      <c r="AC82" s="77" t="str">
        <f t="shared" si="25"/>
        <v/>
      </c>
      <c r="AD82" s="87"/>
      <c r="AE82" s="91"/>
      <c r="AF82" s="91"/>
      <c r="AG82" s="77" t="str">
        <f t="shared" si="26"/>
        <v/>
      </c>
      <c r="AH82" s="87"/>
      <c r="AI82" s="91"/>
      <c r="AJ82" s="91"/>
      <c r="AK82" s="91"/>
      <c r="AL82" s="91"/>
      <c r="AM82" s="91"/>
      <c r="AN82" s="91"/>
      <c r="AO82" s="91"/>
      <c r="AP82" s="91"/>
      <c r="AQ82" s="77" t="str">
        <f t="shared" si="27"/>
        <v/>
      </c>
      <c r="AR82" s="87"/>
      <c r="AS82" s="91"/>
      <c r="AT82" s="91"/>
      <c r="AU82" s="77" t="str">
        <f t="shared" si="28"/>
        <v/>
      </c>
      <c r="AV82" s="87"/>
      <c r="AW82" s="91"/>
      <c r="AX82" s="91"/>
      <c r="AY82" s="91"/>
      <c r="AZ82" s="91"/>
      <c r="BA82" s="1" t="str">
        <f t="shared" si="29"/>
        <v/>
      </c>
      <c r="BB82" s="87"/>
      <c r="BC82" s="95" t="str">
        <f t="shared" si="30"/>
        <v/>
      </c>
      <c r="BD82" s="1" t="str">
        <f t="shared" si="31"/>
        <v/>
      </c>
      <c r="BE82" s="87"/>
      <c r="BF82" s="95" t="str">
        <f t="shared" si="32"/>
        <v/>
      </c>
      <c r="BG82" s="1" t="str">
        <f t="shared" si="33"/>
        <v/>
      </c>
      <c r="BH82" s="87"/>
      <c r="BI82" s="95" t="str">
        <f t="shared" si="34"/>
        <v/>
      </c>
      <c r="BJ82" s="2"/>
      <c r="BK82" s="100" t="str">
        <f t="shared" si="18"/>
        <v>Mullus barbatus</v>
      </c>
      <c r="BL82" s="84" t="str">
        <f t="shared" si="19"/>
        <v>MUT</v>
      </c>
      <c r="BM82" s="237">
        <f t="shared" si="35"/>
        <v>0</v>
      </c>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row>
    <row r="83" spans="1:252" s="14" customFormat="1" ht="18" customHeight="1" x14ac:dyDescent="0.2">
      <c r="A83" s="237"/>
      <c r="B83" s="84" t="s">
        <v>498</v>
      </c>
      <c r="C83" s="100" t="s">
        <v>499</v>
      </c>
      <c r="D83" s="158" t="s">
        <v>500</v>
      </c>
      <c r="E83" s="158" t="s">
        <v>501</v>
      </c>
      <c r="F83" s="159" t="s">
        <v>502</v>
      </c>
      <c r="G83" s="168" t="str">
        <f t="shared" si="20"/>
        <v/>
      </c>
      <c r="H83" s="103"/>
      <c r="I83" s="77" t="str">
        <f t="shared" si="21"/>
        <v/>
      </c>
      <c r="J83" s="87"/>
      <c r="K83" s="90"/>
      <c r="L83" s="91"/>
      <c r="M83" s="91"/>
      <c r="N83" s="91"/>
      <c r="O83" s="91"/>
      <c r="P83" s="91"/>
      <c r="Q83" s="91"/>
      <c r="R83" s="91"/>
      <c r="S83" s="1" t="str">
        <f t="shared" si="22"/>
        <v/>
      </c>
      <c r="T83" s="87"/>
      <c r="U83" s="95" t="str">
        <f t="shared" si="23"/>
        <v/>
      </c>
      <c r="V83" s="77" t="str">
        <f t="shared" si="24"/>
        <v/>
      </c>
      <c r="W83" s="87"/>
      <c r="X83" s="91"/>
      <c r="Y83" s="91"/>
      <c r="Z83" s="91"/>
      <c r="AA83" s="91"/>
      <c r="AB83" s="91"/>
      <c r="AC83" s="77" t="str">
        <f t="shared" si="25"/>
        <v/>
      </c>
      <c r="AD83" s="87"/>
      <c r="AE83" s="91"/>
      <c r="AF83" s="91"/>
      <c r="AG83" s="77" t="str">
        <f t="shared" si="26"/>
        <v/>
      </c>
      <c r="AH83" s="87"/>
      <c r="AI83" s="91"/>
      <c r="AJ83" s="91"/>
      <c r="AK83" s="91"/>
      <c r="AL83" s="91"/>
      <c r="AM83" s="91"/>
      <c r="AN83" s="91"/>
      <c r="AO83" s="91"/>
      <c r="AP83" s="91"/>
      <c r="AQ83" s="77" t="str">
        <f t="shared" si="27"/>
        <v/>
      </c>
      <c r="AR83" s="87"/>
      <c r="AS83" s="91"/>
      <c r="AT83" s="91"/>
      <c r="AU83" s="77" t="str">
        <f t="shared" si="28"/>
        <v/>
      </c>
      <c r="AV83" s="87"/>
      <c r="AW83" s="91"/>
      <c r="AX83" s="91"/>
      <c r="AY83" s="91"/>
      <c r="AZ83" s="91"/>
      <c r="BA83" s="1" t="str">
        <f t="shared" si="29"/>
        <v/>
      </c>
      <c r="BB83" s="87"/>
      <c r="BC83" s="95" t="str">
        <f t="shared" si="30"/>
        <v/>
      </c>
      <c r="BD83" s="1" t="str">
        <f t="shared" si="31"/>
        <v/>
      </c>
      <c r="BE83" s="87"/>
      <c r="BF83" s="95" t="str">
        <f t="shared" si="32"/>
        <v/>
      </c>
      <c r="BG83" s="1" t="str">
        <f t="shared" si="33"/>
        <v/>
      </c>
      <c r="BH83" s="87"/>
      <c r="BI83" s="95" t="str">
        <f t="shared" si="34"/>
        <v/>
      </c>
      <c r="BJ83" s="2"/>
      <c r="BK83" s="100" t="str">
        <f t="shared" si="18"/>
        <v>Mullus spp</v>
      </c>
      <c r="BL83" s="84" t="str">
        <f t="shared" si="19"/>
        <v>MUX</v>
      </c>
      <c r="BM83" s="237">
        <f t="shared" si="35"/>
        <v>0</v>
      </c>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row>
    <row r="84" spans="1:252" s="4" customFormat="1" ht="18" customHeight="1" x14ac:dyDescent="0.2">
      <c r="A84" s="237"/>
      <c r="B84" s="84" t="s">
        <v>1213</v>
      </c>
      <c r="C84" s="100" t="s">
        <v>1214</v>
      </c>
      <c r="D84" s="158" t="s">
        <v>1215</v>
      </c>
      <c r="E84" s="158" t="s">
        <v>1216</v>
      </c>
      <c r="F84" s="159" t="s">
        <v>1217</v>
      </c>
      <c r="G84" s="168" t="str">
        <f t="shared" si="20"/>
        <v/>
      </c>
      <c r="H84" s="103"/>
      <c r="I84" s="77" t="str">
        <f t="shared" si="21"/>
        <v/>
      </c>
      <c r="J84" s="87"/>
      <c r="K84" s="90"/>
      <c r="L84" s="91"/>
      <c r="M84" s="91"/>
      <c r="N84" s="91"/>
      <c r="O84" s="91"/>
      <c r="P84" s="91"/>
      <c r="Q84" s="91"/>
      <c r="R84" s="91"/>
      <c r="S84" s="1" t="str">
        <f t="shared" si="22"/>
        <v/>
      </c>
      <c r="T84" s="87"/>
      <c r="U84" s="95" t="str">
        <f t="shared" si="23"/>
        <v/>
      </c>
      <c r="V84" s="77" t="str">
        <f t="shared" si="24"/>
        <v/>
      </c>
      <c r="W84" s="87"/>
      <c r="X84" s="91"/>
      <c r="Y84" s="91"/>
      <c r="Z84" s="91"/>
      <c r="AA84" s="91"/>
      <c r="AB84" s="91"/>
      <c r="AC84" s="77" t="str">
        <f t="shared" si="25"/>
        <v/>
      </c>
      <c r="AD84" s="87"/>
      <c r="AE84" s="91"/>
      <c r="AF84" s="91"/>
      <c r="AG84" s="77" t="str">
        <f t="shared" si="26"/>
        <v/>
      </c>
      <c r="AH84" s="87"/>
      <c r="AI84" s="91"/>
      <c r="AJ84" s="91"/>
      <c r="AK84" s="91"/>
      <c r="AL84" s="91"/>
      <c r="AM84" s="91"/>
      <c r="AN84" s="91"/>
      <c r="AO84" s="91"/>
      <c r="AP84" s="91"/>
      <c r="AQ84" s="77" t="str">
        <f t="shared" si="27"/>
        <v/>
      </c>
      <c r="AR84" s="87"/>
      <c r="AS84" s="91"/>
      <c r="AT84" s="91"/>
      <c r="AU84" s="77" t="str">
        <f t="shared" si="28"/>
        <v/>
      </c>
      <c r="AV84" s="87"/>
      <c r="AW84" s="91"/>
      <c r="AX84" s="91"/>
      <c r="AY84" s="91"/>
      <c r="AZ84" s="91"/>
      <c r="BA84" s="1" t="str">
        <f t="shared" si="29"/>
        <v/>
      </c>
      <c r="BB84" s="87"/>
      <c r="BC84" s="95" t="str">
        <f t="shared" si="30"/>
        <v/>
      </c>
      <c r="BD84" s="1" t="str">
        <f t="shared" si="31"/>
        <v/>
      </c>
      <c r="BE84" s="87"/>
      <c r="BF84" s="95" t="str">
        <f t="shared" si="32"/>
        <v/>
      </c>
      <c r="BG84" s="1" t="str">
        <f t="shared" si="33"/>
        <v/>
      </c>
      <c r="BH84" s="87"/>
      <c r="BI84" s="95" t="str">
        <f t="shared" si="34"/>
        <v/>
      </c>
      <c r="BJ84" s="2"/>
      <c r="BK84" s="100" t="str">
        <f t="shared" si="18"/>
        <v>Mugil soiuy</v>
      </c>
      <c r="BL84" s="84" t="str">
        <f t="shared" si="19"/>
        <v>MYZ</v>
      </c>
      <c r="BM84" s="237">
        <f t="shared" si="35"/>
        <v>0</v>
      </c>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row>
    <row r="85" spans="1:252" s="4" customFormat="1" ht="18" customHeight="1" x14ac:dyDescent="0.2">
      <c r="A85" s="237"/>
      <c r="B85" s="84" t="s">
        <v>1218</v>
      </c>
      <c r="C85" s="100" t="s">
        <v>1219</v>
      </c>
      <c r="D85" s="158" t="s">
        <v>1220</v>
      </c>
      <c r="E85" s="158"/>
      <c r="F85" s="159"/>
      <c r="G85" s="168" t="str">
        <f t="shared" si="20"/>
        <v/>
      </c>
      <c r="H85" s="103"/>
      <c r="I85" s="77" t="str">
        <f t="shared" si="21"/>
        <v/>
      </c>
      <c r="J85" s="87"/>
      <c r="K85" s="90"/>
      <c r="L85" s="91"/>
      <c r="M85" s="91"/>
      <c r="N85" s="91"/>
      <c r="O85" s="91"/>
      <c r="P85" s="91"/>
      <c r="Q85" s="91"/>
      <c r="R85" s="91"/>
      <c r="S85" s="1" t="str">
        <f t="shared" si="22"/>
        <v/>
      </c>
      <c r="T85" s="87"/>
      <c r="U85" s="95" t="str">
        <f t="shared" si="23"/>
        <v/>
      </c>
      <c r="V85" s="77" t="str">
        <f t="shared" si="24"/>
        <v/>
      </c>
      <c r="W85" s="87"/>
      <c r="X85" s="91"/>
      <c r="Y85" s="91"/>
      <c r="Z85" s="91"/>
      <c r="AA85" s="91"/>
      <c r="AB85" s="91"/>
      <c r="AC85" s="77" t="str">
        <f t="shared" si="25"/>
        <v/>
      </c>
      <c r="AD85" s="87"/>
      <c r="AE85" s="91"/>
      <c r="AF85" s="91"/>
      <c r="AG85" s="77" t="str">
        <f t="shared" si="26"/>
        <v/>
      </c>
      <c r="AH85" s="87"/>
      <c r="AI85" s="91"/>
      <c r="AJ85" s="91"/>
      <c r="AK85" s="91"/>
      <c r="AL85" s="91"/>
      <c r="AM85" s="91"/>
      <c r="AN85" s="91"/>
      <c r="AO85" s="91"/>
      <c r="AP85" s="91"/>
      <c r="AQ85" s="77" t="str">
        <f t="shared" si="27"/>
        <v/>
      </c>
      <c r="AR85" s="87"/>
      <c r="AS85" s="91"/>
      <c r="AT85" s="91"/>
      <c r="AU85" s="77" t="str">
        <f t="shared" si="28"/>
        <v/>
      </c>
      <c r="AV85" s="87"/>
      <c r="AW85" s="91"/>
      <c r="AX85" s="91"/>
      <c r="AY85" s="91"/>
      <c r="AZ85" s="91"/>
      <c r="BA85" s="1" t="str">
        <f t="shared" si="29"/>
        <v/>
      </c>
      <c r="BB85" s="87"/>
      <c r="BC85" s="95" t="str">
        <f t="shared" si="30"/>
        <v/>
      </c>
      <c r="BD85" s="1" t="str">
        <f t="shared" si="31"/>
        <v/>
      </c>
      <c r="BE85" s="87"/>
      <c r="BF85" s="95" t="str">
        <f t="shared" si="32"/>
        <v/>
      </c>
      <c r="BG85" s="1" t="str">
        <f t="shared" si="33"/>
        <v/>
      </c>
      <c r="BH85" s="87"/>
      <c r="BI85" s="95" t="str">
        <f t="shared" si="34"/>
        <v/>
      </c>
      <c r="BJ85" s="2"/>
      <c r="BK85" s="100" t="str">
        <f t="shared" si="18"/>
        <v>Nemipterus randalli</v>
      </c>
      <c r="BL85" s="84" t="str">
        <f t="shared" si="19"/>
        <v>NNZ</v>
      </c>
      <c r="BM85" s="237">
        <f t="shared" si="35"/>
        <v>0</v>
      </c>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row>
    <row r="86" spans="1:252" s="4" customFormat="1" ht="18" customHeight="1" x14ac:dyDescent="0.2">
      <c r="A86" s="237"/>
      <c r="B86" s="84" t="s">
        <v>439</v>
      </c>
      <c r="C86" s="100" t="s">
        <v>440</v>
      </c>
      <c r="D86" s="158" t="s">
        <v>441</v>
      </c>
      <c r="E86" s="158" t="s">
        <v>442</v>
      </c>
      <c r="F86" s="159" t="s">
        <v>443</v>
      </c>
      <c r="G86" s="168" t="str">
        <f t="shared" si="20"/>
        <v/>
      </c>
      <c r="H86" s="103"/>
      <c r="I86" s="77" t="str">
        <f t="shared" si="21"/>
        <v/>
      </c>
      <c r="J86" s="87"/>
      <c r="K86" s="90"/>
      <c r="L86" s="91"/>
      <c r="M86" s="91"/>
      <c r="N86" s="91"/>
      <c r="O86" s="91"/>
      <c r="P86" s="91"/>
      <c r="Q86" s="91"/>
      <c r="R86" s="91"/>
      <c r="S86" s="1" t="str">
        <f t="shared" si="22"/>
        <v/>
      </c>
      <c r="T86" s="87"/>
      <c r="U86" s="95" t="str">
        <f t="shared" si="23"/>
        <v/>
      </c>
      <c r="V86" s="77" t="str">
        <f t="shared" si="24"/>
        <v/>
      </c>
      <c r="W86" s="87"/>
      <c r="X86" s="91"/>
      <c r="Y86" s="91"/>
      <c r="Z86" s="91"/>
      <c r="AA86" s="91"/>
      <c r="AB86" s="91"/>
      <c r="AC86" s="77" t="str">
        <f t="shared" si="25"/>
        <v/>
      </c>
      <c r="AD86" s="87"/>
      <c r="AE86" s="91"/>
      <c r="AF86" s="91"/>
      <c r="AG86" s="77" t="str">
        <f t="shared" si="26"/>
        <v/>
      </c>
      <c r="AH86" s="87"/>
      <c r="AI86" s="91"/>
      <c r="AJ86" s="91"/>
      <c r="AK86" s="91"/>
      <c r="AL86" s="91"/>
      <c r="AM86" s="91"/>
      <c r="AN86" s="91"/>
      <c r="AO86" s="91"/>
      <c r="AP86" s="91"/>
      <c r="AQ86" s="77" t="str">
        <f t="shared" si="27"/>
        <v/>
      </c>
      <c r="AR86" s="87"/>
      <c r="AS86" s="91"/>
      <c r="AT86" s="91"/>
      <c r="AU86" s="77" t="str">
        <f t="shared" si="28"/>
        <v/>
      </c>
      <c r="AV86" s="87"/>
      <c r="AW86" s="91"/>
      <c r="AX86" s="91"/>
      <c r="AY86" s="91"/>
      <c r="AZ86" s="91"/>
      <c r="BA86" s="1" t="str">
        <f t="shared" si="29"/>
        <v/>
      </c>
      <c r="BB86" s="87"/>
      <c r="BC86" s="95" t="str">
        <f t="shared" si="30"/>
        <v/>
      </c>
      <c r="BD86" s="1" t="str">
        <f t="shared" si="31"/>
        <v/>
      </c>
      <c r="BE86" s="87"/>
      <c r="BF86" s="95" t="str">
        <f t="shared" si="32"/>
        <v/>
      </c>
      <c r="BG86" s="1" t="str">
        <f t="shared" si="33"/>
        <v/>
      </c>
      <c r="BH86" s="87"/>
      <c r="BI86" s="95" t="str">
        <f t="shared" si="34"/>
        <v/>
      </c>
      <c r="BJ86" s="2"/>
      <c r="BK86" s="100" t="str">
        <f t="shared" si="18"/>
        <v>Pagellus erythrinus</v>
      </c>
      <c r="BL86" s="84" t="str">
        <f t="shared" si="19"/>
        <v>PAC</v>
      </c>
      <c r="BM86" s="237">
        <f t="shared" si="35"/>
        <v>0</v>
      </c>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row>
    <row r="87" spans="1:252" s="4" customFormat="1" ht="18" customHeight="1" x14ac:dyDescent="0.2">
      <c r="A87" s="237"/>
      <c r="B87" s="84" t="s">
        <v>449</v>
      </c>
      <c r="C87" s="100" t="s">
        <v>450</v>
      </c>
      <c r="D87" s="158" t="s">
        <v>451</v>
      </c>
      <c r="E87" s="158" t="s">
        <v>452</v>
      </c>
      <c r="F87" s="159" t="s">
        <v>453</v>
      </c>
      <c r="G87" s="168" t="str">
        <f t="shared" si="20"/>
        <v/>
      </c>
      <c r="H87" s="103"/>
      <c r="I87" s="77" t="str">
        <f t="shared" si="21"/>
        <v/>
      </c>
      <c r="J87" s="87"/>
      <c r="K87" s="90"/>
      <c r="L87" s="91"/>
      <c r="M87" s="91"/>
      <c r="N87" s="91"/>
      <c r="O87" s="91"/>
      <c r="P87" s="91"/>
      <c r="Q87" s="91"/>
      <c r="R87" s="91"/>
      <c r="S87" s="1" t="str">
        <f t="shared" si="22"/>
        <v/>
      </c>
      <c r="T87" s="87"/>
      <c r="U87" s="95" t="str">
        <f t="shared" si="23"/>
        <v/>
      </c>
      <c r="V87" s="77" t="str">
        <f t="shared" si="24"/>
        <v/>
      </c>
      <c r="W87" s="87"/>
      <c r="X87" s="91"/>
      <c r="Y87" s="91"/>
      <c r="Z87" s="91"/>
      <c r="AA87" s="91"/>
      <c r="AB87" s="91"/>
      <c r="AC87" s="77" t="str">
        <f t="shared" si="25"/>
        <v/>
      </c>
      <c r="AD87" s="87"/>
      <c r="AE87" s="91"/>
      <c r="AF87" s="91"/>
      <c r="AG87" s="77" t="str">
        <f t="shared" si="26"/>
        <v/>
      </c>
      <c r="AH87" s="87"/>
      <c r="AI87" s="91"/>
      <c r="AJ87" s="91"/>
      <c r="AK87" s="91"/>
      <c r="AL87" s="91"/>
      <c r="AM87" s="91"/>
      <c r="AN87" s="91"/>
      <c r="AO87" s="91"/>
      <c r="AP87" s="91"/>
      <c r="AQ87" s="77" t="str">
        <f t="shared" si="27"/>
        <v/>
      </c>
      <c r="AR87" s="87"/>
      <c r="AS87" s="91"/>
      <c r="AT87" s="91"/>
      <c r="AU87" s="77" t="str">
        <f t="shared" si="28"/>
        <v/>
      </c>
      <c r="AV87" s="87"/>
      <c r="AW87" s="91"/>
      <c r="AX87" s="91"/>
      <c r="AY87" s="91"/>
      <c r="AZ87" s="91"/>
      <c r="BA87" s="1" t="str">
        <f t="shared" si="29"/>
        <v/>
      </c>
      <c r="BB87" s="87"/>
      <c r="BC87" s="95" t="str">
        <f t="shared" si="30"/>
        <v/>
      </c>
      <c r="BD87" s="1" t="str">
        <f t="shared" si="31"/>
        <v/>
      </c>
      <c r="BE87" s="87"/>
      <c r="BF87" s="95" t="str">
        <f t="shared" si="32"/>
        <v/>
      </c>
      <c r="BG87" s="1" t="str">
        <f t="shared" si="33"/>
        <v/>
      </c>
      <c r="BH87" s="87"/>
      <c r="BI87" s="95" t="str">
        <f t="shared" si="34"/>
        <v/>
      </c>
      <c r="BJ87" s="2"/>
      <c r="BK87" s="100" t="str">
        <f t="shared" si="18"/>
        <v>Pagellus spp</v>
      </c>
      <c r="BL87" s="84" t="str">
        <f t="shared" si="19"/>
        <v>PAX</v>
      </c>
      <c r="BM87" s="237">
        <f t="shared" si="35"/>
        <v>0</v>
      </c>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row>
    <row r="88" spans="1:252" ht="18" customHeight="1" x14ac:dyDescent="0.2">
      <c r="A88" s="237"/>
      <c r="B88" s="84" t="s">
        <v>39</v>
      </c>
      <c r="C88" s="100" t="s">
        <v>40</v>
      </c>
      <c r="D88" s="158" t="s">
        <v>41</v>
      </c>
      <c r="E88" s="158" t="s">
        <v>42</v>
      </c>
      <c r="F88" s="159" t="s">
        <v>43</v>
      </c>
      <c r="G88" s="168" t="str">
        <f t="shared" si="20"/>
        <v/>
      </c>
      <c r="H88" s="103"/>
      <c r="I88" s="77" t="str">
        <f t="shared" si="21"/>
        <v/>
      </c>
      <c r="J88" s="87"/>
      <c r="K88" s="90"/>
      <c r="L88" s="91"/>
      <c r="M88" s="91"/>
      <c r="N88" s="91"/>
      <c r="O88" s="91"/>
      <c r="P88" s="91"/>
      <c r="Q88" s="91"/>
      <c r="R88" s="91"/>
      <c r="S88" s="1" t="str">
        <f t="shared" si="22"/>
        <v/>
      </c>
      <c r="T88" s="87"/>
      <c r="U88" s="95" t="str">
        <f t="shared" si="23"/>
        <v/>
      </c>
      <c r="V88" s="77" t="str">
        <f t="shared" si="24"/>
        <v/>
      </c>
      <c r="W88" s="87"/>
      <c r="X88" s="91"/>
      <c r="Y88" s="91"/>
      <c r="Z88" s="91"/>
      <c r="AA88" s="91"/>
      <c r="AB88" s="91"/>
      <c r="AC88" s="77" t="str">
        <f t="shared" si="25"/>
        <v/>
      </c>
      <c r="AD88" s="87"/>
      <c r="AE88" s="91"/>
      <c r="AF88" s="91"/>
      <c r="AG88" s="77" t="str">
        <f t="shared" si="26"/>
        <v/>
      </c>
      <c r="AH88" s="87"/>
      <c r="AI88" s="91"/>
      <c r="AJ88" s="91"/>
      <c r="AK88" s="91"/>
      <c r="AL88" s="91"/>
      <c r="AM88" s="91"/>
      <c r="AN88" s="91"/>
      <c r="AO88" s="91"/>
      <c r="AP88" s="91"/>
      <c r="AQ88" s="77" t="str">
        <f t="shared" si="27"/>
        <v/>
      </c>
      <c r="AR88" s="87"/>
      <c r="AS88" s="91"/>
      <c r="AT88" s="91"/>
      <c r="AU88" s="77" t="str">
        <f t="shared" si="28"/>
        <v/>
      </c>
      <c r="AV88" s="87"/>
      <c r="AW88" s="91"/>
      <c r="AX88" s="91"/>
      <c r="AY88" s="91"/>
      <c r="AZ88" s="91"/>
      <c r="BA88" s="1" t="str">
        <f t="shared" si="29"/>
        <v/>
      </c>
      <c r="BB88" s="87"/>
      <c r="BC88" s="95" t="str">
        <f t="shared" si="30"/>
        <v/>
      </c>
      <c r="BD88" s="1" t="str">
        <f t="shared" si="31"/>
        <v/>
      </c>
      <c r="BE88" s="87"/>
      <c r="BF88" s="95" t="str">
        <f t="shared" si="32"/>
        <v/>
      </c>
      <c r="BG88" s="1" t="str">
        <f t="shared" si="33"/>
        <v/>
      </c>
      <c r="BH88" s="87"/>
      <c r="BI88" s="95" t="str">
        <f t="shared" si="34"/>
        <v/>
      </c>
      <c r="BK88" s="100" t="str">
        <f t="shared" si="18"/>
        <v>Spicara spp</v>
      </c>
      <c r="BL88" s="84" t="str">
        <f t="shared" si="19"/>
        <v>PIC</v>
      </c>
      <c r="BM88" s="237">
        <f t="shared" si="35"/>
        <v>0</v>
      </c>
    </row>
    <row r="89" spans="1:252" s="4" customFormat="1" ht="18" customHeight="1" x14ac:dyDescent="0.2">
      <c r="A89" s="237"/>
      <c r="B89" s="84" t="s">
        <v>1221</v>
      </c>
      <c r="C89" s="100" t="s">
        <v>1222</v>
      </c>
      <c r="D89" s="158" t="s">
        <v>1223</v>
      </c>
      <c r="E89" s="158" t="s">
        <v>1224</v>
      </c>
      <c r="F89" s="159" t="s">
        <v>1225</v>
      </c>
      <c r="G89" s="168" t="str">
        <f t="shared" si="20"/>
        <v/>
      </c>
      <c r="H89" s="103"/>
      <c r="I89" s="77" t="str">
        <f t="shared" si="21"/>
        <v/>
      </c>
      <c r="J89" s="87"/>
      <c r="K89" s="90"/>
      <c r="L89" s="91"/>
      <c r="M89" s="91"/>
      <c r="N89" s="91"/>
      <c r="O89" s="91"/>
      <c r="P89" s="91"/>
      <c r="Q89" s="91"/>
      <c r="R89" s="91"/>
      <c r="S89" s="1" t="str">
        <f t="shared" si="22"/>
        <v/>
      </c>
      <c r="T89" s="87"/>
      <c r="U89" s="95" t="str">
        <f t="shared" si="23"/>
        <v/>
      </c>
      <c r="V89" s="77" t="str">
        <f t="shared" si="24"/>
        <v/>
      </c>
      <c r="W89" s="87"/>
      <c r="X89" s="91"/>
      <c r="Y89" s="91"/>
      <c r="Z89" s="91"/>
      <c r="AA89" s="91"/>
      <c r="AB89" s="91"/>
      <c r="AC89" s="77" t="str">
        <f t="shared" si="25"/>
        <v/>
      </c>
      <c r="AD89" s="87"/>
      <c r="AE89" s="91"/>
      <c r="AF89" s="91"/>
      <c r="AG89" s="77" t="str">
        <f t="shared" si="26"/>
        <v/>
      </c>
      <c r="AH89" s="87"/>
      <c r="AI89" s="91"/>
      <c r="AJ89" s="91"/>
      <c r="AK89" s="91"/>
      <c r="AL89" s="91"/>
      <c r="AM89" s="91"/>
      <c r="AN89" s="91"/>
      <c r="AO89" s="91"/>
      <c r="AP89" s="91"/>
      <c r="AQ89" s="77" t="str">
        <f t="shared" si="27"/>
        <v/>
      </c>
      <c r="AR89" s="87"/>
      <c r="AS89" s="91"/>
      <c r="AT89" s="91"/>
      <c r="AU89" s="77" t="str">
        <f t="shared" si="28"/>
        <v/>
      </c>
      <c r="AV89" s="87"/>
      <c r="AW89" s="91"/>
      <c r="AX89" s="91"/>
      <c r="AY89" s="91"/>
      <c r="AZ89" s="91"/>
      <c r="BA89" s="1" t="str">
        <f t="shared" si="29"/>
        <v/>
      </c>
      <c r="BB89" s="87"/>
      <c r="BC89" s="95" t="str">
        <f t="shared" si="30"/>
        <v/>
      </c>
      <c r="BD89" s="1" t="str">
        <f t="shared" si="31"/>
        <v/>
      </c>
      <c r="BE89" s="87"/>
      <c r="BF89" s="95" t="str">
        <f t="shared" si="32"/>
        <v/>
      </c>
      <c r="BG89" s="1" t="str">
        <f t="shared" si="33"/>
        <v/>
      </c>
      <c r="BH89" s="87"/>
      <c r="BI89" s="95" t="str">
        <f t="shared" si="34"/>
        <v/>
      </c>
      <c r="BJ89" s="2"/>
      <c r="BK89" s="100" t="str">
        <f t="shared" si="18"/>
        <v>Sparisoma cretense</v>
      </c>
      <c r="BL89" s="84" t="str">
        <f t="shared" si="19"/>
        <v>PRR</v>
      </c>
      <c r="BM89" s="237">
        <f t="shared" si="35"/>
        <v>0</v>
      </c>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row>
    <row r="90" spans="1:252" s="4" customFormat="1" ht="18" customHeight="1" x14ac:dyDescent="0.2">
      <c r="A90" s="237"/>
      <c r="B90" s="84" t="s">
        <v>1226</v>
      </c>
      <c r="C90" s="100" t="s">
        <v>1227</v>
      </c>
      <c r="D90" s="158" t="s">
        <v>1228</v>
      </c>
      <c r="E90" s="158" t="s">
        <v>1229</v>
      </c>
      <c r="F90" s="159" t="s">
        <v>1230</v>
      </c>
      <c r="G90" s="168" t="str">
        <f t="shared" si="20"/>
        <v/>
      </c>
      <c r="H90" s="103"/>
      <c r="I90" s="77" t="str">
        <f t="shared" si="21"/>
        <v/>
      </c>
      <c r="J90" s="87"/>
      <c r="K90" s="90"/>
      <c r="L90" s="91"/>
      <c r="M90" s="91"/>
      <c r="N90" s="91"/>
      <c r="O90" s="91"/>
      <c r="P90" s="91"/>
      <c r="Q90" s="91"/>
      <c r="R90" s="91"/>
      <c r="S90" s="1" t="str">
        <f t="shared" si="22"/>
        <v/>
      </c>
      <c r="T90" s="87"/>
      <c r="U90" s="95" t="str">
        <f t="shared" si="23"/>
        <v/>
      </c>
      <c r="V90" s="77" t="str">
        <f t="shared" si="24"/>
        <v/>
      </c>
      <c r="W90" s="87"/>
      <c r="X90" s="91"/>
      <c r="Y90" s="91"/>
      <c r="Z90" s="91"/>
      <c r="AA90" s="91"/>
      <c r="AB90" s="91"/>
      <c r="AC90" s="77" t="str">
        <f t="shared" si="25"/>
        <v/>
      </c>
      <c r="AD90" s="87"/>
      <c r="AE90" s="91"/>
      <c r="AF90" s="91"/>
      <c r="AG90" s="77" t="str">
        <f t="shared" si="26"/>
        <v/>
      </c>
      <c r="AH90" s="87"/>
      <c r="AI90" s="91"/>
      <c r="AJ90" s="91"/>
      <c r="AK90" s="91"/>
      <c r="AL90" s="91"/>
      <c r="AM90" s="91"/>
      <c r="AN90" s="91"/>
      <c r="AO90" s="91"/>
      <c r="AP90" s="91"/>
      <c r="AQ90" s="77" t="str">
        <f t="shared" si="27"/>
        <v/>
      </c>
      <c r="AR90" s="87"/>
      <c r="AS90" s="91"/>
      <c r="AT90" s="91"/>
      <c r="AU90" s="77" t="str">
        <f t="shared" si="28"/>
        <v/>
      </c>
      <c r="AV90" s="87"/>
      <c r="AW90" s="91"/>
      <c r="AX90" s="91"/>
      <c r="AY90" s="91"/>
      <c r="AZ90" s="91"/>
      <c r="BA90" s="1" t="str">
        <f t="shared" si="29"/>
        <v/>
      </c>
      <c r="BB90" s="87"/>
      <c r="BC90" s="95" t="str">
        <f t="shared" si="30"/>
        <v/>
      </c>
      <c r="BD90" s="1" t="str">
        <f t="shared" si="31"/>
        <v/>
      </c>
      <c r="BE90" s="87"/>
      <c r="BF90" s="95" t="str">
        <f t="shared" si="32"/>
        <v/>
      </c>
      <c r="BG90" s="1" t="str">
        <f t="shared" si="33"/>
        <v/>
      </c>
      <c r="BH90" s="87"/>
      <c r="BI90" s="95" t="str">
        <f t="shared" si="34"/>
        <v/>
      </c>
      <c r="BJ90" s="2"/>
      <c r="BK90" s="100" t="str">
        <f t="shared" si="18"/>
        <v>Tetraodontidae</v>
      </c>
      <c r="BL90" s="84" t="str">
        <f t="shared" si="19"/>
        <v>PUX</v>
      </c>
      <c r="BM90" s="237">
        <f t="shared" si="35"/>
        <v>0</v>
      </c>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row>
    <row r="91" spans="1:252" s="4" customFormat="1" ht="18" customHeight="1" x14ac:dyDescent="0.2">
      <c r="A91" s="237"/>
      <c r="B91" s="84" t="s">
        <v>849</v>
      </c>
      <c r="C91" s="100" t="s">
        <v>845</v>
      </c>
      <c r="D91" s="158" t="s">
        <v>846</v>
      </c>
      <c r="E91" s="158" t="s">
        <v>847</v>
      </c>
      <c r="F91" s="159" t="s">
        <v>848</v>
      </c>
      <c r="G91" s="168" t="str">
        <f t="shared" si="20"/>
        <v/>
      </c>
      <c r="H91" s="103"/>
      <c r="I91" s="77" t="str">
        <f t="shared" si="21"/>
        <v/>
      </c>
      <c r="J91" s="87"/>
      <c r="K91" s="90"/>
      <c r="L91" s="91"/>
      <c r="M91" s="91"/>
      <c r="N91" s="91"/>
      <c r="O91" s="91"/>
      <c r="P91" s="91"/>
      <c r="Q91" s="91"/>
      <c r="R91" s="91"/>
      <c r="S91" s="1" t="str">
        <f t="shared" si="22"/>
        <v/>
      </c>
      <c r="T91" s="87"/>
      <c r="U91" s="95" t="str">
        <f t="shared" si="23"/>
        <v/>
      </c>
      <c r="V91" s="77" t="str">
        <f t="shared" si="24"/>
        <v/>
      </c>
      <c r="W91" s="87"/>
      <c r="X91" s="91"/>
      <c r="Y91" s="91"/>
      <c r="Z91" s="91"/>
      <c r="AA91" s="91"/>
      <c r="AB91" s="91"/>
      <c r="AC91" s="77" t="str">
        <f t="shared" si="25"/>
        <v/>
      </c>
      <c r="AD91" s="87"/>
      <c r="AE91" s="91"/>
      <c r="AF91" s="91"/>
      <c r="AG91" s="77" t="str">
        <f t="shared" si="26"/>
        <v/>
      </c>
      <c r="AH91" s="87"/>
      <c r="AI91" s="91"/>
      <c r="AJ91" s="91"/>
      <c r="AK91" s="91"/>
      <c r="AL91" s="91"/>
      <c r="AM91" s="91"/>
      <c r="AN91" s="91"/>
      <c r="AO91" s="91"/>
      <c r="AP91" s="91"/>
      <c r="AQ91" s="77" t="str">
        <f t="shared" si="27"/>
        <v/>
      </c>
      <c r="AR91" s="87"/>
      <c r="AS91" s="91"/>
      <c r="AT91" s="91"/>
      <c r="AU91" s="77" t="str">
        <f t="shared" si="28"/>
        <v/>
      </c>
      <c r="AV91" s="87"/>
      <c r="AW91" s="91"/>
      <c r="AX91" s="91"/>
      <c r="AY91" s="91"/>
      <c r="AZ91" s="91"/>
      <c r="BA91" s="1" t="str">
        <f t="shared" si="29"/>
        <v/>
      </c>
      <c r="BB91" s="87"/>
      <c r="BC91" s="95" t="str">
        <f t="shared" si="30"/>
        <v/>
      </c>
      <c r="BD91" s="1" t="str">
        <f t="shared" si="31"/>
        <v/>
      </c>
      <c r="BE91" s="87"/>
      <c r="BF91" s="95" t="str">
        <f t="shared" si="32"/>
        <v/>
      </c>
      <c r="BG91" s="1" t="str">
        <f t="shared" si="33"/>
        <v/>
      </c>
      <c r="BH91" s="87"/>
      <c r="BI91" s="95" t="str">
        <f t="shared" si="34"/>
        <v/>
      </c>
      <c r="BJ91" s="2"/>
      <c r="BK91" s="100" t="str">
        <f t="shared" si="18"/>
        <v>Scaridae</v>
      </c>
      <c r="BL91" s="84" t="str">
        <f t="shared" si="19"/>
        <v>PWT</v>
      </c>
      <c r="BM91" s="237">
        <f t="shared" si="35"/>
        <v>0</v>
      </c>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row>
    <row r="92" spans="1:252" s="4" customFormat="1" ht="18" customHeight="1" x14ac:dyDescent="0.2">
      <c r="A92" s="237"/>
      <c r="B92" s="84" t="s">
        <v>474</v>
      </c>
      <c r="C92" s="100" t="s">
        <v>475</v>
      </c>
      <c r="D92" s="158" t="s">
        <v>476</v>
      </c>
      <c r="E92" s="158" t="s">
        <v>477</v>
      </c>
      <c r="F92" s="159" t="s">
        <v>478</v>
      </c>
      <c r="G92" s="168" t="str">
        <f t="shared" si="20"/>
        <v/>
      </c>
      <c r="H92" s="103"/>
      <c r="I92" s="77" t="str">
        <f t="shared" si="21"/>
        <v/>
      </c>
      <c r="J92" s="87"/>
      <c r="K92" s="90"/>
      <c r="L92" s="91"/>
      <c r="M92" s="91"/>
      <c r="N92" s="91"/>
      <c r="O92" s="91"/>
      <c r="P92" s="91"/>
      <c r="Q92" s="91"/>
      <c r="R92" s="91"/>
      <c r="S92" s="1" t="str">
        <f t="shared" si="22"/>
        <v/>
      </c>
      <c r="T92" s="87"/>
      <c r="U92" s="95" t="str">
        <f t="shared" si="23"/>
        <v/>
      </c>
      <c r="V92" s="77" t="str">
        <f t="shared" si="24"/>
        <v/>
      </c>
      <c r="W92" s="87"/>
      <c r="X92" s="91"/>
      <c r="Y92" s="91"/>
      <c r="Z92" s="91"/>
      <c r="AA92" s="91"/>
      <c r="AB92" s="91"/>
      <c r="AC92" s="77" t="str">
        <f t="shared" si="25"/>
        <v/>
      </c>
      <c r="AD92" s="87"/>
      <c r="AE92" s="91"/>
      <c r="AF92" s="91"/>
      <c r="AG92" s="77" t="str">
        <f t="shared" si="26"/>
        <v/>
      </c>
      <c r="AH92" s="87"/>
      <c r="AI92" s="91"/>
      <c r="AJ92" s="91"/>
      <c r="AK92" s="91"/>
      <c r="AL92" s="91"/>
      <c r="AM92" s="91"/>
      <c r="AN92" s="91"/>
      <c r="AO92" s="91"/>
      <c r="AP92" s="91"/>
      <c r="AQ92" s="77" t="str">
        <f t="shared" si="27"/>
        <v/>
      </c>
      <c r="AR92" s="87"/>
      <c r="AS92" s="91"/>
      <c r="AT92" s="91"/>
      <c r="AU92" s="77" t="str">
        <f t="shared" si="28"/>
        <v/>
      </c>
      <c r="AV92" s="87"/>
      <c r="AW92" s="91"/>
      <c r="AX92" s="91"/>
      <c r="AY92" s="91"/>
      <c r="AZ92" s="91"/>
      <c r="BA92" s="1" t="str">
        <f t="shared" si="29"/>
        <v/>
      </c>
      <c r="BB92" s="87"/>
      <c r="BC92" s="95" t="str">
        <f t="shared" si="30"/>
        <v/>
      </c>
      <c r="BD92" s="1" t="str">
        <f t="shared" si="31"/>
        <v/>
      </c>
      <c r="BE92" s="87"/>
      <c r="BF92" s="95" t="str">
        <f t="shared" si="32"/>
        <v/>
      </c>
      <c r="BG92" s="1" t="str">
        <f t="shared" si="33"/>
        <v/>
      </c>
      <c r="BH92" s="87"/>
      <c r="BI92" s="95" t="str">
        <f t="shared" si="34"/>
        <v/>
      </c>
      <c r="BJ92" s="2"/>
      <c r="BK92" s="100" t="str">
        <f t="shared" si="18"/>
        <v>Pagrus pagrus</v>
      </c>
      <c r="BL92" s="84" t="str">
        <f t="shared" si="19"/>
        <v>RPG</v>
      </c>
      <c r="BM92" s="237">
        <f t="shared" si="35"/>
        <v>0</v>
      </c>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row>
    <row r="93" spans="1:252" s="4" customFormat="1" ht="18" customHeight="1" x14ac:dyDescent="0.2">
      <c r="A93" s="237"/>
      <c r="B93" s="84" t="s">
        <v>53</v>
      </c>
      <c r="C93" s="100" t="s">
        <v>54</v>
      </c>
      <c r="D93" s="158" t="s">
        <v>55</v>
      </c>
      <c r="E93" s="158" t="s">
        <v>56</v>
      </c>
      <c r="F93" s="159" t="s">
        <v>57</v>
      </c>
      <c r="G93" s="168" t="str">
        <f t="shared" si="20"/>
        <v/>
      </c>
      <c r="H93" s="103"/>
      <c r="I93" s="77" t="str">
        <f t="shared" si="21"/>
        <v/>
      </c>
      <c r="J93" s="87"/>
      <c r="K93" s="90"/>
      <c r="L93" s="91"/>
      <c r="M93" s="91"/>
      <c r="N93" s="91"/>
      <c r="O93" s="91"/>
      <c r="P93" s="91"/>
      <c r="Q93" s="91"/>
      <c r="R93" s="91"/>
      <c r="S93" s="1" t="str">
        <f t="shared" si="22"/>
        <v/>
      </c>
      <c r="T93" s="87"/>
      <c r="U93" s="95" t="str">
        <f t="shared" si="23"/>
        <v/>
      </c>
      <c r="V93" s="77" t="str">
        <f t="shared" si="24"/>
        <v/>
      </c>
      <c r="W93" s="87"/>
      <c r="X93" s="91"/>
      <c r="Y93" s="91"/>
      <c r="Z93" s="91"/>
      <c r="AA93" s="91"/>
      <c r="AB93" s="91"/>
      <c r="AC93" s="77" t="str">
        <f t="shared" si="25"/>
        <v/>
      </c>
      <c r="AD93" s="87"/>
      <c r="AE93" s="91"/>
      <c r="AF93" s="91"/>
      <c r="AG93" s="77" t="str">
        <f t="shared" si="26"/>
        <v/>
      </c>
      <c r="AH93" s="87"/>
      <c r="AI93" s="91"/>
      <c r="AJ93" s="91"/>
      <c r="AK93" s="91"/>
      <c r="AL93" s="91"/>
      <c r="AM93" s="91"/>
      <c r="AN93" s="91"/>
      <c r="AO93" s="91"/>
      <c r="AP93" s="91"/>
      <c r="AQ93" s="77" t="str">
        <f t="shared" si="27"/>
        <v/>
      </c>
      <c r="AR93" s="87"/>
      <c r="AS93" s="91"/>
      <c r="AT93" s="91"/>
      <c r="AU93" s="77" t="str">
        <f t="shared" si="28"/>
        <v/>
      </c>
      <c r="AV93" s="87"/>
      <c r="AW93" s="91"/>
      <c r="AX93" s="91"/>
      <c r="AY93" s="91"/>
      <c r="AZ93" s="91"/>
      <c r="BA93" s="1" t="str">
        <f t="shared" si="29"/>
        <v/>
      </c>
      <c r="BB93" s="87"/>
      <c r="BC93" s="95" t="str">
        <f t="shared" si="30"/>
        <v/>
      </c>
      <c r="BD93" s="1" t="str">
        <f t="shared" si="31"/>
        <v/>
      </c>
      <c r="BE93" s="87"/>
      <c r="BF93" s="95" t="str">
        <f t="shared" si="32"/>
        <v/>
      </c>
      <c r="BG93" s="1" t="str">
        <f t="shared" si="33"/>
        <v/>
      </c>
      <c r="BH93" s="87"/>
      <c r="BI93" s="95" t="str">
        <f t="shared" si="34"/>
        <v/>
      </c>
      <c r="BJ93" s="2"/>
      <c r="BK93" s="100" t="str">
        <f t="shared" si="18"/>
        <v>Ammodytes spp</v>
      </c>
      <c r="BL93" s="84" t="str">
        <f t="shared" si="19"/>
        <v>SAN</v>
      </c>
      <c r="BM93" s="237">
        <f t="shared" si="35"/>
        <v>0</v>
      </c>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row>
    <row r="94" spans="1:252" s="4" customFormat="1" ht="18" customHeight="1" x14ac:dyDescent="0.2">
      <c r="A94" s="237"/>
      <c r="B94" s="84" t="s">
        <v>444</v>
      </c>
      <c r="C94" s="100" t="s">
        <v>445</v>
      </c>
      <c r="D94" s="158" t="s">
        <v>446</v>
      </c>
      <c r="E94" s="158" t="s">
        <v>447</v>
      </c>
      <c r="F94" s="159" t="s">
        <v>448</v>
      </c>
      <c r="G94" s="168" t="str">
        <f t="shared" si="20"/>
        <v/>
      </c>
      <c r="H94" s="103"/>
      <c r="I94" s="77" t="str">
        <f t="shared" si="21"/>
        <v/>
      </c>
      <c r="J94" s="87"/>
      <c r="K94" s="90"/>
      <c r="L94" s="91"/>
      <c r="M94" s="91"/>
      <c r="N94" s="91"/>
      <c r="O94" s="91"/>
      <c r="P94" s="91"/>
      <c r="Q94" s="91"/>
      <c r="R94" s="91"/>
      <c r="S94" s="1" t="str">
        <f t="shared" si="22"/>
        <v/>
      </c>
      <c r="T94" s="87"/>
      <c r="U94" s="95" t="str">
        <f t="shared" si="23"/>
        <v/>
      </c>
      <c r="V94" s="77" t="str">
        <f t="shared" si="24"/>
        <v/>
      </c>
      <c r="W94" s="87"/>
      <c r="X94" s="91"/>
      <c r="Y94" s="91"/>
      <c r="Z94" s="91"/>
      <c r="AA94" s="91"/>
      <c r="AB94" s="91"/>
      <c r="AC94" s="77" t="str">
        <f t="shared" si="25"/>
        <v/>
      </c>
      <c r="AD94" s="87"/>
      <c r="AE94" s="91"/>
      <c r="AF94" s="91"/>
      <c r="AG94" s="77" t="str">
        <f t="shared" si="26"/>
        <v/>
      </c>
      <c r="AH94" s="87"/>
      <c r="AI94" s="91"/>
      <c r="AJ94" s="91"/>
      <c r="AK94" s="91"/>
      <c r="AL94" s="91"/>
      <c r="AM94" s="91"/>
      <c r="AN94" s="91"/>
      <c r="AO94" s="91"/>
      <c r="AP94" s="91"/>
      <c r="AQ94" s="77" t="str">
        <f t="shared" si="27"/>
        <v/>
      </c>
      <c r="AR94" s="87"/>
      <c r="AS94" s="91"/>
      <c r="AT94" s="91"/>
      <c r="AU94" s="77" t="str">
        <f t="shared" si="28"/>
        <v/>
      </c>
      <c r="AV94" s="87"/>
      <c r="AW94" s="91"/>
      <c r="AX94" s="91"/>
      <c r="AY94" s="91"/>
      <c r="AZ94" s="91"/>
      <c r="BA94" s="1" t="str">
        <f t="shared" si="29"/>
        <v/>
      </c>
      <c r="BB94" s="87"/>
      <c r="BC94" s="95" t="str">
        <f t="shared" si="30"/>
        <v/>
      </c>
      <c r="BD94" s="1" t="str">
        <f t="shared" si="31"/>
        <v/>
      </c>
      <c r="BE94" s="87"/>
      <c r="BF94" s="95" t="str">
        <f t="shared" si="32"/>
        <v/>
      </c>
      <c r="BG94" s="1" t="str">
        <f t="shared" si="33"/>
        <v/>
      </c>
      <c r="BH94" s="87"/>
      <c r="BI94" s="95" t="str">
        <f t="shared" si="34"/>
        <v/>
      </c>
      <c r="BJ94" s="2"/>
      <c r="BK94" s="100" t="str">
        <f t="shared" si="18"/>
        <v>Pagellus acarne</v>
      </c>
      <c r="BL94" s="84" t="str">
        <f t="shared" si="19"/>
        <v>SBA</v>
      </c>
      <c r="BM94" s="237">
        <f t="shared" si="35"/>
        <v>0</v>
      </c>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row>
    <row r="95" spans="1:252" s="4" customFormat="1" ht="18" customHeight="1" x14ac:dyDescent="0.2">
      <c r="A95" s="237"/>
      <c r="B95" s="84" t="s">
        <v>484</v>
      </c>
      <c r="C95" s="100" t="s">
        <v>485</v>
      </c>
      <c r="D95" s="158" t="s">
        <v>486</v>
      </c>
      <c r="E95" s="158" t="s">
        <v>487</v>
      </c>
      <c r="F95" s="159" t="s">
        <v>488</v>
      </c>
      <c r="G95" s="168" t="str">
        <f t="shared" si="20"/>
        <v/>
      </c>
      <c r="H95" s="103"/>
      <c r="I95" s="77" t="str">
        <f t="shared" si="21"/>
        <v/>
      </c>
      <c r="J95" s="87"/>
      <c r="K95" s="90"/>
      <c r="L95" s="91"/>
      <c r="M95" s="91"/>
      <c r="N95" s="91"/>
      <c r="O95" s="91"/>
      <c r="P95" s="91"/>
      <c r="Q95" s="91"/>
      <c r="R95" s="91"/>
      <c r="S95" s="1" t="str">
        <f t="shared" si="22"/>
        <v/>
      </c>
      <c r="T95" s="87"/>
      <c r="U95" s="95" t="str">
        <f t="shared" si="23"/>
        <v/>
      </c>
      <c r="V95" s="77" t="str">
        <f t="shared" si="24"/>
        <v/>
      </c>
      <c r="W95" s="87"/>
      <c r="X95" s="91"/>
      <c r="Y95" s="91"/>
      <c r="Z95" s="91"/>
      <c r="AA95" s="91"/>
      <c r="AB95" s="91"/>
      <c r="AC95" s="77" t="str">
        <f t="shared" si="25"/>
        <v/>
      </c>
      <c r="AD95" s="87"/>
      <c r="AE95" s="91"/>
      <c r="AF95" s="91"/>
      <c r="AG95" s="77" t="str">
        <f t="shared" si="26"/>
        <v/>
      </c>
      <c r="AH95" s="87"/>
      <c r="AI95" s="91"/>
      <c r="AJ95" s="91"/>
      <c r="AK95" s="91"/>
      <c r="AL95" s="91"/>
      <c r="AM95" s="91"/>
      <c r="AN95" s="91"/>
      <c r="AO95" s="91"/>
      <c r="AP95" s="91"/>
      <c r="AQ95" s="77" t="str">
        <f t="shared" si="27"/>
        <v/>
      </c>
      <c r="AR95" s="87"/>
      <c r="AS95" s="91"/>
      <c r="AT95" s="91"/>
      <c r="AU95" s="77" t="str">
        <f t="shared" si="28"/>
        <v/>
      </c>
      <c r="AV95" s="87"/>
      <c r="AW95" s="91"/>
      <c r="AX95" s="91"/>
      <c r="AY95" s="91"/>
      <c r="AZ95" s="91"/>
      <c r="BA95" s="1" t="str">
        <f t="shared" si="29"/>
        <v/>
      </c>
      <c r="BB95" s="87"/>
      <c r="BC95" s="95" t="str">
        <f t="shared" si="30"/>
        <v/>
      </c>
      <c r="BD95" s="1" t="str">
        <f t="shared" si="31"/>
        <v/>
      </c>
      <c r="BE95" s="87"/>
      <c r="BF95" s="95" t="str">
        <f t="shared" si="32"/>
        <v/>
      </c>
      <c r="BG95" s="1" t="str">
        <f t="shared" si="33"/>
        <v/>
      </c>
      <c r="BH95" s="87"/>
      <c r="BI95" s="95" t="str">
        <f t="shared" si="34"/>
        <v/>
      </c>
      <c r="BJ95" s="2"/>
      <c r="BK95" s="100" t="str">
        <f t="shared" si="18"/>
        <v>Sparus aurata</v>
      </c>
      <c r="BL95" s="84" t="str">
        <f t="shared" si="19"/>
        <v>SBG</v>
      </c>
      <c r="BM95" s="237">
        <f t="shared" si="35"/>
        <v>0</v>
      </c>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row>
    <row r="96" spans="1:252" s="4" customFormat="1" ht="18" customHeight="1" x14ac:dyDescent="0.2">
      <c r="A96" s="237"/>
      <c r="B96" s="84" t="s">
        <v>479</v>
      </c>
      <c r="C96" s="100" t="s">
        <v>480</v>
      </c>
      <c r="D96" s="158" t="s">
        <v>481</v>
      </c>
      <c r="E96" s="158" t="s">
        <v>482</v>
      </c>
      <c r="F96" s="159" t="s">
        <v>483</v>
      </c>
      <c r="G96" s="168" t="str">
        <f t="shared" si="20"/>
        <v/>
      </c>
      <c r="H96" s="103"/>
      <c r="I96" s="77" t="str">
        <f t="shared" si="21"/>
        <v/>
      </c>
      <c r="J96" s="87"/>
      <c r="K96" s="90"/>
      <c r="L96" s="91"/>
      <c r="M96" s="91"/>
      <c r="N96" s="91"/>
      <c r="O96" s="91"/>
      <c r="P96" s="91"/>
      <c r="Q96" s="91"/>
      <c r="R96" s="91"/>
      <c r="S96" s="1" t="str">
        <f t="shared" si="22"/>
        <v/>
      </c>
      <c r="T96" s="87"/>
      <c r="U96" s="95" t="str">
        <f t="shared" si="23"/>
        <v/>
      </c>
      <c r="V96" s="77" t="str">
        <f t="shared" si="24"/>
        <v/>
      </c>
      <c r="W96" s="87"/>
      <c r="X96" s="91"/>
      <c r="Y96" s="91"/>
      <c r="Z96" s="91"/>
      <c r="AA96" s="91"/>
      <c r="AB96" s="91"/>
      <c r="AC96" s="77" t="str">
        <f t="shared" si="25"/>
        <v/>
      </c>
      <c r="AD96" s="87"/>
      <c r="AE96" s="91"/>
      <c r="AF96" s="91"/>
      <c r="AG96" s="77" t="str">
        <f t="shared" si="26"/>
        <v/>
      </c>
      <c r="AH96" s="87"/>
      <c r="AI96" s="91"/>
      <c r="AJ96" s="91"/>
      <c r="AK96" s="91"/>
      <c r="AL96" s="91"/>
      <c r="AM96" s="91"/>
      <c r="AN96" s="91"/>
      <c r="AO96" s="91"/>
      <c r="AP96" s="91"/>
      <c r="AQ96" s="77" t="str">
        <f t="shared" si="27"/>
        <v/>
      </c>
      <c r="AR96" s="87"/>
      <c r="AS96" s="91"/>
      <c r="AT96" s="91"/>
      <c r="AU96" s="77" t="str">
        <f t="shared" si="28"/>
        <v/>
      </c>
      <c r="AV96" s="87"/>
      <c r="AW96" s="91"/>
      <c r="AX96" s="91"/>
      <c r="AY96" s="91"/>
      <c r="AZ96" s="91"/>
      <c r="BA96" s="1" t="str">
        <f t="shared" si="29"/>
        <v/>
      </c>
      <c r="BB96" s="87"/>
      <c r="BC96" s="95" t="str">
        <f t="shared" si="30"/>
        <v/>
      </c>
      <c r="BD96" s="1" t="str">
        <f t="shared" si="31"/>
        <v/>
      </c>
      <c r="BE96" s="87"/>
      <c r="BF96" s="95" t="str">
        <f t="shared" si="32"/>
        <v/>
      </c>
      <c r="BG96" s="1" t="str">
        <f t="shared" si="33"/>
        <v/>
      </c>
      <c r="BH96" s="87"/>
      <c r="BI96" s="95" t="str">
        <f t="shared" si="34"/>
        <v/>
      </c>
      <c r="BJ96" s="2"/>
      <c r="BK96" s="100" t="str">
        <f t="shared" si="18"/>
        <v>Pagrus spp</v>
      </c>
      <c r="BL96" s="84" t="str">
        <f t="shared" si="19"/>
        <v>SBP</v>
      </c>
      <c r="BM96" s="237">
        <f t="shared" si="35"/>
        <v>0</v>
      </c>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row>
    <row r="97" spans="1:252" s="4" customFormat="1" ht="18" customHeight="1" x14ac:dyDescent="0.2">
      <c r="A97" s="237"/>
      <c r="B97" s="84" t="s">
        <v>434</v>
      </c>
      <c r="C97" s="100" t="s">
        <v>435</v>
      </c>
      <c r="D97" s="158" t="s">
        <v>436</v>
      </c>
      <c r="E97" s="158" t="s">
        <v>437</v>
      </c>
      <c r="F97" s="159" t="s">
        <v>438</v>
      </c>
      <c r="G97" s="168" t="str">
        <f t="shared" si="20"/>
        <v/>
      </c>
      <c r="H97" s="103"/>
      <c r="I97" s="77" t="str">
        <f t="shared" si="21"/>
        <v/>
      </c>
      <c r="J97" s="87"/>
      <c r="K97" s="90"/>
      <c r="L97" s="91"/>
      <c r="M97" s="91"/>
      <c r="N97" s="91"/>
      <c r="O97" s="91"/>
      <c r="P97" s="91"/>
      <c r="Q97" s="91"/>
      <c r="R97" s="91"/>
      <c r="S97" s="1" t="str">
        <f t="shared" si="22"/>
        <v/>
      </c>
      <c r="T97" s="87"/>
      <c r="U97" s="95" t="str">
        <f t="shared" si="23"/>
        <v/>
      </c>
      <c r="V97" s="77" t="str">
        <f t="shared" si="24"/>
        <v/>
      </c>
      <c r="W97" s="87"/>
      <c r="X97" s="91"/>
      <c r="Y97" s="91"/>
      <c r="Z97" s="91"/>
      <c r="AA97" s="91"/>
      <c r="AB97" s="91"/>
      <c r="AC97" s="77" t="str">
        <f t="shared" si="25"/>
        <v/>
      </c>
      <c r="AD97" s="87"/>
      <c r="AE97" s="91"/>
      <c r="AF97" s="91"/>
      <c r="AG97" s="77" t="str">
        <f t="shared" si="26"/>
        <v/>
      </c>
      <c r="AH97" s="87"/>
      <c r="AI97" s="91"/>
      <c r="AJ97" s="91"/>
      <c r="AK97" s="91"/>
      <c r="AL97" s="91"/>
      <c r="AM97" s="91"/>
      <c r="AN97" s="91"/>
      <c r="AO97" s="91"/>
      <c r="AP97" s="91"/>
      <c r="AQ97" s="77" t="str">
        <f t="shared" si="27"/>
        <v/>
      </c>
      <c r="AR97" s="87"/>
      <c r="AS97" s="91"/>
      <c r="AT97" s="91"/>
      <c r="AU97" s="77" t="str">
        <f t="shared" si="28"/>
        <v/>
      </c>
      <c r="AV97" s="87"/>
      <c r="AW97" s="91"/>
      <c r="AX97" s="91"/>
      <c r="AY97" s="91"/>
      <c r="AZ97" s="91"/>
      <c r="BA97" s="1" t="str">
        <f t="shared" si="29"/>
        <v/>
      </c>
      <c r="BB97" s="87"/>
      <c r="BC97" s="95" t="str">
        <f t="shared" si="30"/>
        <v/>
      </c>
      <c r="BD97" s="1" t="str">
        <f t="shared" si="31"/>
        <v/>
      </c>
      <c r="BE97" s="87"/>
      <c r="BF97" s="95" t="str">
        <f t="shared" si="32"/>
        <v/>
      </c>
      <c r="BG97" s="1" t="str">
        <f t="shared" si="33"/>
        <v/>
      </c>
      <c r="BH97" s="87"/>
      <c r="BI97" s="95" t="str">
        <f t="shared" si="34"/>
        <v/>
      </c>
      <c r="BJ97" s="2"/>
      <c r="BK97" s="100" t="str">
        <f t="shared" si="18"/>
        <v>Pagellus bogaraveo</v>
      </c>
      <c r="BL97" s="84" t="str">
        <f t="shared" si="19"/>
        <v>SBR</v>
      </c>
      <c r="BM97" s="237">
        <f t="shared" si="35"/>
        <v>0</v>
      </c>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row>
    <row r="98" spans="1:252" s="14" customFormat="1" ht="18" customHeight="1" x14ac:dyDescent="0.2">
      <c r="A98" s="237"/>
      <c r="B98" s="84" t="s">
        <v>20</v>
      </c>
      <c r="C98" s="100" t="s">
        <v>21</v>
      </c>
      <c r="D98" s="158" t="s">
        <v>22</v>
      </c>
      <c r="E98" s="158" t="s">
        <v>23</v>
      </c>
      <c r="F98" s="159" t="s">
        <v>24</v>
      </c>
      <c r="G98" s="168" t="str">
        <f t="shared" si="20"/>
        <v/>
      </c>
      <c r="H98" s="103"/>
      <c r="I98" s="77" t="str">
        <f t="shared" si="21"/>
        <v/>
      </c>
      <c r="J98" s="87"/>
      <c r="K98" s="90"/>
      <c r="L98" s="91"/>
      <c r="M98" s="91"/>
      <c r="N98" s="91"/>
      <c r="O98" s="91"/>
      <c r="P98" s="91"/>
      <c r="Q98" s="91"/>
      <c r="R98" s="91"/>
      <c r="S98" s="1" t="str">
        <f t="shared" si="22"/>
        <v/>
      </c>
      <c r="T98" s="87"/>
      <c r="U98" s="95" t="str">
        <f t="shared" si="23"/>
        <v/>
      </c>
      <c r="V98" s="77" t="str">
        <f t="shared" si="24"/>
        <v/>
      </c>
      <c r="W98" s="87"/>
      <c r="X98" s="91"/>
      <c r="Y98" s="91"/>
      <c r="Z98" s="91"/>
      <c r="AA98" s="91"/>
      <c r="AB98" s="91"/>
      <c r="AC98" s="77" t="str">
        <f t="shared" si="25"/>
        <v/>
      </c>
      <c r="AD98" s="87"/>
      <c r="AE98" s="91"/>
      <c r="AF98" s="91"/>
      <c r="AG98" s="77" t="str">
        <f t="shared" si="26"/>
        <v/>
      </c>
      <c r="AH98" s="87"/>
      <c r="AI98" s="91"/>
      <c r="AJ98" s="91"/>
      <c r="AK98" s="91"/>
      <c r="AL98" s="91"/>
      <c r="AM98" s="91"/>
      <c r="AN98" s="91"/>
      <c r="AO98" s="91"/>
      <c r="AP98" s="91"/>
      <c r="AQ98" s="77" t="str">
        <f t="shared" si="27"/>
        <v/>
      </c>
      <c r="AR98" s="87"/>
      <c r="AS98" s="91"/>
      <c r="AT98" s="91"/>
      <c r="AU98" s="77" t="str">
        <f t="shared" si="28"/>
        <v/>
      </c>
      <c r="AV98" s="87"/>
      <c r="AW98" s="91"/>
      <c r="AX98" s="91"/>
      <c r="AY98" s="91"/>
      <c r="AZ98" s="91"/>
      <c r="BA98" s="1" t="str">
        <f t="shared" si="29"/>
        <v/>
      </c>
      <c r="BB98" s="87"/>
      <c r="BC98" s="95" t="str">
        <f t="shared" si="30"/>
        <v/>
      </c>
      <c r="BD98" s="1" t="str">
        <f t="shared" si="31"/>
        <v/>
      </c>
      <c r="BE98" s="87"/>
      <c r="BF98" s="95" t="str">
        <f t="shared" si="32"/>
        <v/>
      </c>
      <c r="BG98" s="1" t="str">
        <f t="shared" si="33"/>
        <v/>
      </c>
      <c r="BH98" s="87"/>
      <c r="BI98" s="95" t="str">
        <f t="shared" si="34"/>
        <v/>
      </c>
      <c r="BJ98" s="2"/>
      <c r="BK98" s="100" t="str">
        <f t="shared" si="18"/>
        <v>Oblada melanura</v>
      </c>
      <c r="BL98" s="84" t="str">
        <f t="shared" si="19"/>
        <v>SBS</v>
      </c>
      <c r="BM98" s="237">
        <f t="shared" si="35"/>
        <v>0</v>
      </c>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row>
    <row r="99" spans="1:252" s="4" customFormat="1" ht="18" customHeight="1" x14ac:dyDescent="0.2">
      <c r="A99" s="237"/>
      <c r="B99" s="84" t="s">
        <v>493</v>
      </c>
      <c r="C99" s="100" t="s">
        <v>494</v>
      </c>
      <c r="D99" s="158" t="s">
        <v>495</v>
      </c>
      <c r="E99" s="158" t="s">
        <v>496</v>
      </c>
      <c r="F99" s="159" t="s">
        <v>497</v>
      </c>
      <c r="G99" s="168" t="str">
        <f t="shared" si="20"/>
        <v/>
      </c>
      <c r="H99" s="103"/>
      <c r="I99" s="77" t="str">
        <f t="shared" si="21"/>
        <v/>
      </c>
      <c r="J99" s="87"/>
      <c r="K99" s="90"/>
      <c r="L99" s="91"/>
      <c r="M99" s="91"/>
      <c r="N99" s="91"/>
      <c r="O99" s="91"/>
      <c r="P99" s="91"/>
      <c r="Q99" s="91"/>
      <c r="R99" s="91"/>
      <c r="S99" s="1" t="str">
        <f t="shared" si="22"/>
        <v/>
      </c>
      <c r="T99" s="87"/>
      <c r="U99" s="95" t="str">
        <f t="shared" si="23"/>
        <v/>
      </c>
      <c r="V99" s="77" t="str">
        <f t="shared" si="24"/>
        <v/>
      </c>
      <c r="W99" s="87"/>
      <c r="X99" s="91"/>
      <c r="Y99" s="91"/>
      <c r="Z99" s="91"/>
      <c r="AA99" s="91"/>
      <c r="AB99" s="91"/>
      <c r="AC99" s="77" t="str">
        <f t="shared" si="25"/>
        <v/>
      </c>
      <c r="AD99" s="87"/>
      <c r="AE99" s="91"/>
      <c r="AF99" s="91"/>
      <c r="AG99" s="77" t="str">
        <f t="shared" si="26"/>
        <v/>
      </c>
      <c r="AH99" s="87"/>
      <c r="AI99" s="91"/>
      <c r="AJ99" s="91"/>
      <c r="AK99" s="91"/>
      <c r="AL99" s="91"/>
      <c r="AM99" s="91"/>
      <c r="AN99" s="91"/>
      <c r="AO99" s="91"/>
      <c r="AP99" s="91"/>
      <c r="AQ99" s="77" t="str">
        <f t="shared" si="27"/>
        <v/>
      </c>
      <c r="AR99" s="87"/>
      <c r="AS99" s="91"/>
      <c r="AT99" s="91"/>
      <c r="AU99" s="77" t="str">
        <f t="shared" si="28"/>
        <v/>
      </c>
      <c r="AV99" s="87"/>
      <c r="AW99" s="91"/>
      <c r="AX99" s="91"/>
      <c r="AY99" s="91"/>
      <c r="AZ99" s="91"/>
      <c r="BA99" s="1" t="str">
        <f t="shared" si="29"/>
        <v/>
      </c>
      <c r="BB99" s="87"/>
      <c r="BC99" s="95" t="str">
        <f t="shared" si="30"/>
        <v/>
      </c>
      <c r="BD99" s="1" t="str">
        <f t="shared" si="31"/>
        <v/>
      </c>
      <c r="BE99" s="87"/>
      <c r="BF99" s="95" t="str">
        <f t="shared" si="32"/>
        <v/>
      </c>
      <c r="BG99" s="1" t="str">
        <f t="shared" si="33"/>
        <v/>
      </c>
      <c r="BH99" s="87"/>
      <c r="BI99" s="95" t="str">
        <f t="shared" si="34"/>
        <v/>
      </c>
      <c r="BJ99" s="2"/>
      <c r="BK99" s="100" t="str">
        <f t="shared" si="18"/>
        <v>Sparidae</v>
      </c>
      <c r="BL99" s="84" t="str">
        <f t="shared" si="19"/>
        <v>SBX</v>
      </c>
      <c r="BM99" s="237">
        <f t="shared" si="35"/>
        <v>0</v>
      </c>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row>
    <row r="100" spans="1:252" s="4" customFormat="1" ht="18" customHeight="1" x14ac:dyDescent="0.2">
      <c r="A100" s="237"/>
      <c r="B100" s="84" t="s">
        <v>1231</v>
      </c>
      <c r="C100" s="100" t="s">
        <v>1232</v>
      </c>
      <c r="D100" s="158" t="s">
        <v>1233</v>
      </c>
      <c r="E100" s="158"/>
      <c r="F100" s="159"/>
      <c r="G100" s="168" t="str">
        <f t="shared" si="20"/>
        <v/>
      </c>
      <c r="H100" s="103"/>
      <c r="I100" s="77" t="str">
        <f t="shared" si="21"/>
        <v/>
      </c>
      <c r="J100" s="87"/>
      <c r="K100" s="90"/>
      <c r="L100" s="91"/>
      <c r="M100" s="91"/>
      <c r="N100" s="91"/>
      <c r="O100" s="91"/>
      <c r="P100" s="91"/>
      <c r="Q100" s="91"/>
      <c r="R100" s="91"/>
      <c r="S100" s="1" t="str">
        <f t="shared" si="22"/>
        <v/>
      </c>
      <c r="T100" s="87"/>
      <c r="U100" s="95" t="str">
        <f t="shared" si="23"/>
        <v/>
      </c>
      <c r="V100" s="77" t="str">
        <f t="shared" si="24"/>
        <v/>
      </c>
      <c r="W100" s="87"/>
      <c r="X100" s="91"/>
      <c r="Y100" s="91"/>
      <c r="Z100" s="91"/>
      <c r="AA100" s="91"/>
      <c r="AB100" s="91"/>
      <c r="AC100" s="77" t="str">
        <f t="shared" si="25"/>
        <v/>
      </c>
      <c r="AD100" s="87"/>
      <c r="AE100" s="91"/>
      <c r="AF100" s="91"/>
      <c r="AG100" s="77" t="str">
        <f t="shared" si="26"/>
        <v/>
      </c>
      <c r="AH100" s="87"/>
      <c r="AI100" s="91"/>
      <c r="AJ100" s="91"/>
      <c r="AK100" s="91"/>
      <c r="AL100" s="91"/>
      <c r="AM100" s="91"/>
      <c r="AN100" s="91"/>
      <c r="AO100" s="91"/>
      <c r="AP100" s="91"/>
      <c r="AQ100" s="77" t="str">
        <f t="shared" si="27"/>
        <v/>
      </c>
      <c r="AR100" s="87"/>
      <c r="AS100" s="91"/>
      <c r="AT100" s="91"/>
      <c r="AU100" s="77" t="str">
        <f t="shared" si="28"/>
        <v/>
      </c>
      <c r="AV100" s="87"/>
      <c r="AW100" s="91"/>
      <c r="AX100" s="91"/>
      <c r="AY100" s="91"/>
      <c r="AZ100" s="91"/>
      <c r="BA100" s="1" t="str">
        <f t="shared" si="29"/>
        <v/>
      </c>
      <c r="BB100" s="87"/>
      <c r="BC100" s="95" t="str">
        <f t="shared" si="30"/>
        <v/>
      </c>
      <c r="BD100" s="1" t="str">
        <f t="shared" si="31"/>
        <v/>
      </c>
      <c r="BE100" s="87"/>
      <c r="BF100" s="95" t="str">
        <f t="shared" si="32"/>
        <v/>
      </c>
      <c r="BG100" s="1" t="str">
        <f t="shared" si="33"/>
        <v/>
      </c>
      <c r="BH100" s="87"/>
      <c r="BI100" s="95" t="str">
        <f t="shared" si="34"/>
        <v/>
      </c>
      <c r="BJ100" s="2"/>
      <c r="BK100" s="100" t="str">
        <f t="shared" si="18"/>
        <v>Synodus saurus</v>
      </c>
      <c r="BL100" s="84" t="str">
        <f t="shared" si="19"/>
        <v>SDR</v>
      </c>
      <c r="BM100" s="237">
        <f t="shared" si="35"/>
        <v>0</v>
      </c>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row>
    <row r="101" spans="1:252" s="4" customFormat="1" ht="18" customHeight="1" x14ac:dyDescent="0.2">
      <c r="A101" s="237"/>
      <c r="B101" s="84" t="s">
        <v>1234</v>
      </c>
      <c r="C101" s="100" t="s">
        <v>1235</v>
      </c>
      <c r="D101" s="158" t="s">
        <v>1236</v>
      </c>
      <c r="E101" s="158" t="s">
        <v>1237</v>
      </c>
      <c r="F101" s="159" t="s">
        <v>1238</v>
      </c>
      <c r="G101" s="168" t="str">
        <f t="shared" si="20"/>
        <v/>
      </c>
      <c r="H101" s="103"/>
      <c r="I101" s="77" t="str">
        <f t="shared" si="21"/>
        <v/>
      </c>
      <c r="J101" s="87"/>
      <c r="K101" s="90"/>
      <c r="L101" s="91"/>
      <c r="M101" s="91"/>
      <c r="N101" s="91"/>
      <c r="O101" s="91"/>
      <c r="P101" s="91"/>
      <c r="Q101" s="91"/>
      <c r="R101" s="91"/>
      <c r="S101" s="1" t="str">
        <f t="shared" si="22"/>
        <v/>
      </c>
      <c r="T101" s="87"/>
      <c r="U101" s="95" t="str">
        <f t="shared" si="23"/>
        <v/>
      </c>
      <c r="V101" s="77" t="str">
        <f t="shared" si="24"/>
        <v/>
      </c>
      <c r="W101" s="87"/>
      <c r="X101" s="91"/>
      <c r="Y101" s="91"/>
      <c r="Z101" s="91"/>
      <c r="AA101" s="91"/>
      <c r="AB101" s="91"/>
      <c r="AC101" s="77" t="str">
        <f t="shared" si="25"/>
        <v/>
      </c>
      <c r="AD101" s="87"/>
      <c r="AE101" s="91"/>
      <c r="AF101" s="91"/>
      <c r="AG101" s="77" t="str">
        <f t="shared" si="26"/>
        <v/>
      </c>
      <c r="AH101" s="87"/>
      <c r="AI101" s="91"/>
      <c r="AJ101" s="91"/>
      <c r="AK101" s="91"/>
      <c r="AL101" s="91"/>
      <c r="AM101" s="91"/>
      <c r="AN101" s="91"/>
      <c r="AO101" s="91"/>
      <c r="AP101" s="91"/>
      <c r="AQ101" s="77" t="str">
        <f t="shared" si="27"/>
        <v/>
      </c>
      <c r="AR101" s="87"/>
      <c r="AS101" s="91"/>
      <c r="AT101" s="91"/>
      <c r="AU101" s="77" t="str">
        <f t="shared" si="28"/>
        <v/>
      </c>
      <c r="AV101" s="87"/>
      <c r="AW101" s="91"/>
      <c r="AX101" s="91"/>
      <c r="AY101" s="91"/>
      <c r="AZ101" s="91"/>
      <c r="BA101" s="1" t="str">
        <f t="shared" si="29"/>
        <v/>
      </c>
      <c r="BB101" s="87"/>
      <c r="BC101" s="95" t="str">
        <f t="shared" si="30"/>
        <v/>
      </c>
      <c r="BD101" s="1" t="str">
        <f t="shared" si="31"/>
        <v/>
      </c>
      <c r="BE101" s="87"/>
      <c r="BF101" s="95" t="str">
        <f t="shared" si="32"/>
        <v/>
      </c>
      <c r="BG101" s="1" t="str">
        <f t="shared" si="33"/>
        <v/>
      </c>
      <c r="BH101" s="87"/>
      <c r="BI101" s="95" t="str">
        <f t="shared" si="34"/>
        <v/>
      </c>
      <c r="BJ101" s="2"/>
      <c r="BK101" s="100" t="str">
        <f t="shared" si="18"/>
        <v>Diplodus puntazzo</v>
      </c>
      <c r="BL101" s="84" t="str">
        <f t="shared" si="19"/>
        <v>SHR</v>
      </c>
      <c r="BM101" s="237">
        <f t="shared" si="35"/>
        <v>0</v>
      </c>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row>
    <row r="102" spans="1:252" ht="18" customHeight="1" x14ac:dyDescent="0.2">
      <c r="A102" s="237"/>
      <c r="B102" s="84" t="s">
        <v>30</v>
      </c>
      <c r="C102" s="100" t="s">
        <v>31</v>
      </c>
      <c r="D102" s="158" t="s">
        <v>32</v>
      </c>
      <c r="E102" s="158" t="s">
        <v>33</v>
      </c>
      <c r="F102" s="159" t="s">
        <v>32</v>
      </c>
      <c r="G102" s="168" t="str">
        <f t="shared" si="20"/>
        <v/>
      </c>
      <c r="H102" s="103"/>
      <c r="I102" s="77" t="str">
        <f t="shared" si="21"/>
        <v/>
      </c>
      <c r="J102" s="87"/>
      <c r="K102" s="90"/>
      <c r="L102" s="91"/>
      <c r="M102" s="91"/>
      <c r="N102" s="91"/>
      <c r="O102" s="91"/>
      <c r="P102" s="91"/>
      <c r="Q102" s="91"/>
      <c r="R102" s="91"/>
      <c r="S102" s="1" t="str">
        <f t="shared" si="22"/>
        <v/>
      </c>
      <c r="T102" s="87"/>
      <c r="U102" s="95" t="str">
        <f t="shared" si="23"/>
        <v/>
      </c>
      <c r="V102" s="77" t="str">
        <f t="shared" si="24"/>
        <v/>
      </c>
      <c r="W102" s="87"/>
      <c r="X102" s="91"/>
      <c r="Y102" s="91"/>
      <c r="Z102" s="91"/>
      <c r="AA102" s="91"/>
      <c r="AB102" s="91"/>
      <c r="AC102" s="77" t="str">
        <f t="shared" si="25"/>
        <v/>
      </c>
      <c r="AD102" s="87"/>
      <c r="AE102" s="91"/>
      <c r="AF102" s="91"/>
      <c r="AG102" s="77" t="str">
        <f t="shared" si="26"/>
        <v/>
      </c>
      <c r="AH102" s="87"/>
      <c r="AI102" s="91"/>
      <c r="AJ102" s="91"/>
      <c r="AK102" s="91"/>
      <c r="AL102" s="91"/>
      <c r="AM102" s="91"/>
      <c r="AN102" s="91"/>
      <c r="AO102" s="91"/>
      <c r="AP102" s="91"/>
      <c r="AQ102" s="77" t="str">
        <f t="shared" si="27"/>
        <v/>
      </c>
      <c r="AR102" s="87"/>
      <c r="AS102" s="91"/>
      <c r="AT102" s="91"/>
      <c r="AU102" s="77" t="str">
        <f t="shared" si="28"/>
        <v/>
      </c>
      <c r="AV102" s="87"/>
      <c r="AW102" s="91"/>
      <c r="AX102" s="91"/>
      <c r="AY102" s="91"/>
      <c r="AZ102" s="91"/>
      <c r="BA102" s="1" t="str">
        <f t="shared" si="29"/>
        <v/>
      </c>
      <c r="BB102" s="87"/>
      <c r="BC102" s="95" t="str">
        <f t="shared" si="30"/>
        <v/>
      </c>
      <c r="BD102" s="1" t="str">
        <f t="shared" si="31"/>
        <v/>
      </c>
      <c r="BE102" s="87"/>
      <c r="BF102" s="95" t="str">
        <f t="shared" si="32"/>
        <v/>
      </c>
      <c r="BG102" s="1" t="str">
        <f t="shared" si="33"/>
        <v/>
      </c>
      <c r="BH102" s="87"/>
      <c r="BI102" s="95" t="str">
        <f t="shared" si="34"/>
        <v/>
      </c>
      <c r="BK102" s="100" t="str">
        <f t="shared" si="18"/>
        <v>Sarpa salpa</v>
      </c>
      <c r="BL102" s="84" t="str">
        <f t="shared" si="19"/>
        <v>SLM</v>
      </c>
      <c r="BM102" s="237">
        <f t="shared" si="35"/>
        <v>0</v>
      </c>
    </row>
    <row r="103" spans="1:252" s="4" customFormat="1" ht="18" customHeight="1" x14ac:dyDescent="0.2">
      <c r="A103" s="237"/>
      <c r="B103" s="84" t="s">
        <v>1239</v>
      </c>
      <c r="C103" s="100" t="s">
        <v>1240</v>
      </c>
      <c r="D103" s="158" t="s">
        <v>1241</v>
      </c>
      <c r="E103" s="158" t="s">
        <v>1241</v>
      </c>
      <c r="F103" s="159" t="s">
        <v>1242</v>
      </c>
      <c r="G103" s="168" t="str">
        <f t="shared" si="20"/>
        <v/>
      </c>
      <c r="H103" s="103"/>
      <c r="I103" s="77" t="str">
        <f t="shared" si="21"/>
        <v/>
      </c>
      <c r="J103" s="87"/>
      <c r="K103" s="90"/>
      <c r="L103" s="91"/>
      <c r="M103" s="91"/>
      <c r="N103" s="91"/>
      <c r="O103" s="91"/>
      <c r="P103" s="91"/>
      <c r="Q103" s="91"/>
      <c r="R103" s="91"/>
      <c r="S103" s="1" t="str">
        <f t="shared" si="22"/>
        <v/>
      </c>
      <c r="T103" s="87"/>
      <c r="U103" s="95" t="str">
        <f t="shared" si="23"/>
        <v/>
      </c>
      <c r="V103" s="77" t="str">
        <f t="shared" si="24"/>
        <v/>
      </c>
      <c r="W103" s="87"/>
      <c r="X103" s="91"/>
      <c r="Y103" s="91"/>
      <c r="Z103" s="91"/>
      <c r="AA103" s="91"/>
      <c r="AB103" s="91"/>
      <c r="AC103" s="77" t="str">
        <f t="shared" si="25"/>
        <v/>
      </c>
      <c r="AD103" s="87"/>
      <c r="AE103" s="91"/>
      <c r="AF103" s="91"/>
      <c r="AG103" s="77" t="str">
        <f t="shared" si="26"/>
        <v/>
      </c>
      <c r="AH103" s="87"/>
      <c r="AI103" s="91"/>
      <c r="AJ103" s="91"/>
      <c r="AK103" s="91"/>
      <c r="AL103" s="91"/>
      <c r="AM103" s="91"/>
      <c r="AN103" s="91"/>
      <c r="AO103" s="91"/>
      <c r="AP103" s="91"/>
      <c r="AQ103" s="77" t="str">
        <f t="shared" si="27"/>
        <v/>
      </c>
      <c r="AR103" s="87"/>
      <c r="AS103" s="91"/>
      <c r="AT103" s="91"/>
      <c r="AU103" s="77" t="str">
        <f t="shared" si="28"/>
        <v/>
      </c>
      <c r="AV103" s="87"/>
      <c r="AW103" s="91"/>
      <c r="AX103" s="91"/>
      <c r="AY103" s="91"/>
      <c r="AZ103" s="91"/>
      <c r="BA103" s="1" t="str">
        <f t="shared" si="29"/>
        <v/>
      </c>
      <c r="BB103" s="87"/>
      <c r="BC103" s="95" t="str">
        <f t="shared" si="30"/>
        <v/>
      </c>
      <c r="BD103" s="1" t="str">
        <f t="shared" si="31"/>
        <v/>
      </c>
      <c r="BE103" s="87"/>
      <c r="BF103" s="95" t="str">
        <f t="shared" si="32"/>
        <v/>
      </c>
      <c r="BG103" s="1" t="str">
        <f t="shared" si="33"/>
        <v/>
      </c>
      <c r="BH103" s="87"/>
      <c r="BI103" s="95" t="str">
        <f t="shared" si="34"/>
        <v/>
      </c>
      <c r="BJ103" s="2"/>
      <c r="BK103" s="100" t="str">
        <f t="shared" si="18"/>
        <v>Spicara smaris</v>
      </c>
      <c r="BL103" s="84" t="str">
        <f t="shared" si="19"/>
        <v>SPC</v>
      </c>
      <c r="BM103" s="237">
        <f t="shared" si="35"/>
        <v>0</v>
      </c>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row>
    <row r="104" spans="1:252" s="4" customFormat="1" ht="18" customHeight="1" x14ac:dyDescent="0.2">
      <c r="A104" s="237"/>
      <c r="B104" s="84" t="s">
        <v>68</v>
      </c>
      <c r="C104" s="100" t="s">
        <v>69</v>
      </c>
      <c r="D104" s="158" t="s">
        <v>70</v>
      </c>
      <c r="E104" s="158" t="s">
        <v>71</v>
      </c>
      <c r="F104" s="159" t="s">
        <v>72</v>
      </c>
      <c r="G104" s="168" t="str">
        <f t="shared" si="20"/>
        <v/>
      </c>
      <c r="H104" s="103"/>
      <c r="I104" s="77" t="str">
        <f t="shared" si="21"/>
        <v/>
      </c>
      <c r="J104" s="87"/>
      <c r="K104" s="90"/>
      <c r="L104" s="91"/>
      <c r="M104" s="91"/>
      <c r="N104" s="91"/>
      <c r="O104" s="91"/>
      <c r="P104" s="91"/>
      <c r="Q104" s="91"/>
      <c r="R104" s="91"/>
      <c r="S104" s="1" t="str">
        <f t="shared" si="22"/>
        <v/>
      </c>
      <c r="T104" s="87"/>
      <c r="U104" s="95" t="str">
        <f t="shared" si="23"/>
        <v/>
      </c>
      <c r="V104" s="77" t="str">
        <f t="shared" si="24"/>
        <v/>
      </c>
      <c r="W104" s="87"/>
      <c r="X104" s="91"/>
      <c r="Y104" s="91"/>
      <c r="Z104" s="91"/>
      <c r="AA104" s="91"/>
      <c r="AB104" s="91"/>
      <c r="AC104" s="77" t="str">
        <f t="shared" si="25"/>
        <v/>
      </c>
      <c r="AD104" s="87"/>
      <c r="AE104" s="91"/>
      <c r="AF104" s="91"/>
      <c r="AG104" s="77" t="str">
        <f t="shared" si="26"/>
        <v/>
      </c>
      <c r="AH104" s="87"/>
      <c r="AI104" s="91"/>
      <c r="AJ104" s="91"/>
      <c r="AK104" s="91"/>
      <c r="AL104" s="91"/>
      <c r="AM104" s="91"/>
      <c r="AN104" s="91"/>
      <c r="AO104" s="91"/>
      <c r="AP104" s="91"/>
      <c r="AQ104" s="77" t="str">
        <f t="shared" si="27"/>
        <v/>
      </c>
      <c r="AR104" s="87"/>
      <c r="AS104" s="91"/>
      <c r="AT104" s="91"/>
      <c r="AU104" s="77" t="str">
        <f t="shared" si="28"/>
        <v/>
      </c>
      <c r="AV104" s="87"/>
      <c r="AW104" s="91"/>
      <c r="AX104" s="91"/>
      <c r="AY104" s="91"/>
      <c r="AZ104" s="91"/>
      <c r="BA104" s="1" t="str">
        <f t="shared" si="29"/>
        <v/>
      </c>
      <c r="BB104" s="87"/>
      <c r="BC104" s="95" t="str">
        <f t="shared" si="30"/>
        <v/>
      </c>
      <c r="BD104" s="1" t="str">
        <f t="shared" si="31"/>
        <v/>
      </c>
      <c r="BE104" s="87"/>
      <c r="BF104" s="95" t="str">
        <f t="shared" si="32"/>
        <v/>
      </c>
      <c r="BG104" s="1" t="str">
        <f t="shared" si="33"/>
        <v/>
      </c>
      <c r="BH104" s="87"/>
      <c r="BI104" s="95" t="str">
        <f t="shared" si="34"/>
        <v/>
      </c>
      <c r="BJ104" s="2"/>
      <c r="BK104" s="100" t="str">
        <f t="shared" si="18"/>
        <v>Siganus spp</v>
      </c>
      <c r="BL104" s="84" t="str">
        <f t="shared" si="19"/>
        <v>SPI</v>
      </c>
      <c r="BM104" s="237">
        <f t="shared" si="35"/>
        <v>0</v>
      </c>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row>
    <row r="105" spans="1:252" s="14" customFormat="1" ht="18" customHeight="1" x14ac:dyDescent="0.2">
      <c r="A105" s="237"/>
      <c r="B105" s="84" t="s">
        <v>409</v>
      </c>
      <c r="C105" s="100" t="s">
        <v>410</v>
      </c>
      <c r="D105" s="158" t="s">
        <v>411</v>
      </c>
      <c r="E105" s="158" t="s">
        <v>412</v>
      </c>
      <c r="F105" s="159" t="s">
        <v>413</v>
      </c>
      <c r="G105" s="168" t="str">
        <f t="shared" si="20"/>
        <v/>
      </c>
      <c r="H105" s="103"/>
      <c r="I105" s="77" t="str">
        <f t="shared" si="21"/>
        <v/>
      </c>
      <c r="J105" s="87"/>
      <c r="K105" s="90"/>
      <c r="L105" s="91"/>
      <c r="M105" s="91"/>
      <c r="N105" s="91"/>
      <c r="O105" s="91"/>
      <c r="P105" s="91"/>
      <c r="Q105" s="91"/>
      <c r="R105" s="91"/>
      <c r="S105" s="1" t="str">
        <f t="shared" si="22"/>
        <v/>
      </c>
      <c r="T105" s="87"/>
      <c r="U105" s="95" t="str">
        <f t="shared" si="23"/>
        <v/>
      </c>
      <c r="V105" s="77" t="str">
        <f t="shared" si="24"/>
        <v/>
      </c>
      <c r="W105" s="87"/>
      <c r="X105" s="91"/>
      <c r="Y105" s="91"/>
      <c r="Z105" s="91"/>
      <c r="AA105" s="91"/>
      <c r="AB105" s="91"/>
      <c r="AC105" s="77" t="str">
        <f t="shared" si="25"/>
        <v/>
      </c>
      <c r="AD105" s="87"/>
      <c r="AE105" s="91"/>
      <c r="AF105" s="91"/>
      <c r="AG105" s="77" t="str">
        <f t="shared" si="26"/>
        <v/>
      </c>
      <c r="AH105" s="87"/>
      <c r="AI105" s="91"/>
      <c r="AJ105" s="91"/>
      <c r="AK105" s="91"/>
      <c r="AL105" s="91"/>
      <c r="AM105" s="91"/>
      <c r="AN105" s="91"/>
      <c r="AO105" s="91"/>
      <c r="AP105" s="91"/>
      <c r="AQ105" s="77" t="str">
        <f t="shared" si="27"/>
        <v/>
      </c>
      <c r="AR105" s="87"/>
      <c r="AS105" s="91"/>
      <c r="AT105" s="91"/>
      <c r="AU105" s="77" t="str">
        <f t="shared" si="28"/>
        <v/>
      </c>
      <c r="AV105" s="87"/>
      <c r="AW105" s="91"/>
      <c r="AX105" s="91"/>
      <c r="AY105" s="91"/>
      <c r="AZ105" s="91"/>
      <c r="BA105" s="1" t="str">
        <f t="shared" si="29"/>
        <v/>
      </c>
      <c r="BB105" s="87"/>
      <c r="BC105" s="95" t="str">
        <f t="shared" si="30"/>
        <v/>
      </c>
      <c r="BD105" s="1" t="str">
        <f t="shared" si="31"/>
        <v/>
      </c>
      <c r="BE105" s="87"/>
      <c r="BF105" s="95" t="str">
        <f t="shared" si="32"/>
        <v/>
      </c>
      <c r="BG105" s="1" t="str">
        <f t="shared" si="33"/>
        <v/>
      </c>
      <c r="BH105" s="87"/>
      <c r="BI105" s="95" t="str">
        <f t="shared" si="34"/>
        <v/>
      </c>
      <c r="BJ105" s="2"/>
      <c r="BK105" s="100" t="str">
        <f t="shared" si="18"/>
        <v>Dicentrarchus punctatus</v>
      </c>
      <c r="BL105" s="84" t="str">
        <f t="shared" si="19"/>
        <v>SPU</v>
      </c>
      <c r="BM105" s="237">
        <f t="shared" si="35"/>
        <v>0</v>
      </c>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row>
    <row r="106" spans="1:252" s="4" customFormat="1" ht="18" customHeight="1" x14ac:dyDescent="0.2">
      <c r="A106" s="237"/>
      <c r="B106" s="84" t="s">
        <v>454</v>
      </c>
      <c r="C106" s="100" t="s">
        <v>455</v>
      </c>
      <c r="D106" s="158" t="s">
        <v>456</v>
      </c>
      <c r="E106" s="158" t="s">
        <v>457</v>
      </c>
      <c r="F106" s="159" t="s">
        <v>458</v>
      </c>
      <c r="G106" s="168" t="str">
        <f t="shared" si="20"/>
        <v/>
      </c>
      <c r="H106" s="103"/>
      <c r="I106" s="77" t="str">
        <f t="shared" si="21"/>
        <v/>
      </c>
      <c r="J106" s="87"/>
      <c r="K106" s="90"/>
      <c r="L106" s="91"/>
      <c r="M106" s="91"/>
      <c r="N106" s="91"/>
      <c r="O106" s="91"/>
      <c r="P106" s="91"/>
      <c r="Q106" s="91"/>
      <c r="R106" s="91"/>
      <c r="S106" s="1" t="str">
        <f t="shared" si="22"/>
        <v/>
      </c>
      <c r="T106" s="87"/>
      <c r="U106" s="95" t="str">
        <f t="shared" si="23"/>
        <v/>
      </c>
      <c r="V106" s="77" t="str">
        <f t="shared" si="24"/>
        <v/>
      </c>
      <c r="W106" s="87"/>
      <c r="X106" s="91"/>
      <c r="Y106" s="91"/>
      <c r="Z106" s="91"/>
      <c r="AA106" s="91"/>
      <c r="AB106" s="91"/>
      <c r="AC106" s="77" t="str">
        <f t="shared" si="25"/>
        <v/>
      </c>
      <c r="AD106" s="87"/>
      <c r="AE106" s="91"/>
      <c r="AF106" s="91"/>
      <c r="AG106" s="77" t="str">
        <f t="shared" si="26"/>
        <v/>
      </c>
      <c r="AH106" s="87"/>
      <c r="AI106" s="91"/>
      <c r="AJ106" s="91"/>
      <c r="AK106" s="91"/>
      <c r="AL106" s="91"/>
      <c r="AM106" s="91"/>
      <c r="AN106" s="91"/>
      <c r="AO106" s="91"/>
      <c r="AP106" s="91"/>
      <c r="AQ106" s="77" t="str">
        <f t="shared" si="27"/>
        <v/>
      </c>
      <c r="AR106" s="87"/>
      <c r="AS106" s="91"/>
      <c r="AT106" s="91"/>
      <c r="AU106" s="77" t="str">
        <f t="shared" si="28"/>
        <v/>
      </c>
      <c r="AV106" s="87"/>
      <c r="AW106" s="91"/>
      <c r="AX106" s="91"/>
      <c r="AY106" s="91"/>
      <c r="AZ106" s="91"/>
      <c r="BA106" s="1" t="str">
        <f t="shared" si="29"/>
        <v/>
      </c>
      <c r="BB106" s="87"/>
      <c r="BC106" s="95" t="str">
        <f t="shared" si="30"/>
        <v/>
      </c>
      <c r="BD106" s="1" t="str">
        <f t="shared" si="31"/>
        <v/>
      </c>
      <c r="BE106" s="87"/>
      <c r="BF106" s="95" t="str">
        <f t="shared" si="32"/>
        <v/>
      </c>
      <c r="BG106" s="1" t="str">
        <f t="shared" si="33"/>
        <v/>
      </c>
      <c r="BH106" s="87"/>
      <c r="BI106" s="95" t="str">
        <f t="shared" si="34"/>
        <v/>
      </c>
      <c r="BJ106" s="2"/>
      <c r="BK106" s="100" t="str">
        <f t="shared" si="18"/>
        <v>Diplodus spp</v>
      </c>
      <c r="BL106" s="84" t="str">
        <f t="shared" si="19"/>
        <v>SRG</v>
      </c>
      <c r="BM106" s="237">
        <f t="shared" si="35"/>
        <v>0</v>
      </c>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row>
    <row r="107" spans="1:252" s="4" customFormat="1" ht="18" customHeight="1" x14ac:dyDescent="0.2">
      <c r="A107" s="237"/>
      <c r="B107" s="84" t="s">
        <v>1243</v>
      </c>
      <c r="C107" s="100" t="s">
        <v>1244</v>
      </c>
      <c r="D107" s="158" t="s">
        <v>1245</v>
      </c>
      <c r="E107" s="158"/>
      <c r="F107" s="159"/>
      <c r="G107" s="168" t="str">
        <f t="shared" si="20"/>
        <v/>
      </c>
      <c r="H107" s="103"/>
      <c r="I107" s="77" t="str">
        <f t="shared" si="21"/>
        <v/>
      </c>
      <c r="J107" s="87"/>
      <c r="K107" s="90"/>
      <c r="L107" s="91"/>
      <c r="M107" s="91"/>
      <c r="N107" s="91"/>
      <c r="O107" s="91"/>
      <c r="P107" s="91"/>
      <c r="Q107" s="91"/>
      <c r="R107" s="91"/>
      <c r="S107" s="1" t="str">
        <f t="shared" si="22"/>
        <v/>
      </c>
      <c r="T107" s="87"/>
      <c r="U107" s="95" t="str">
        <f t="shared" si="23"/>
        <v/>
      </c>
      <c r="V107" s="77" t="str">
        <f t="shared" si="24"/>
        <v/>
      </c>
      <c r="W107" s="87"/>
      <c r="X107" s="91"/>
      <c r="Y107" s="91"/>
      <c r="Z107" s="91"/>
      <c r="AA107" s="91"/>
      <c r="AB107" s="91"/>
      <c r="AC107" s="77" t="str">
        <f t="shared" si="25"/>
        <v/>
      </c>
      <c r="AD107" s="87"/>
      <c r="AE107" s="91"/>
      <c r="AF107" s="91"/>
      <c r="AG107" s="77" t="str">
        <f t="shared" si="26"/>
        <v/>
      </c>
      <c r="AH107" s="87"/>
      <c r="AI107" s="91"/>
      <c r="AJ107" s="91"/>
      <c r="AK107" s="91"/>
      <c r="AL107" s="91"/>
      <c r="AM107" s="91"/>
      <c r="AN107" s="91"/>
      <c r="AO107" s="91"/>
      <c r="AP107" s="91"/>
      <c r="AQ107" s="77" t="str">
        <f t="shared" si="27"/>
        <v/>
      </c>
      <c r="AR107" s="87"/>
      <c r="AS107" s="91"/>
      <c r="AT107" s="91"/>
      <c r="AU107" s="77" t="str">
        <f t="shared" si="28"/>
        <v/>
      </c>
      <c r="AV107" s="87"/>
      <c r="AW107" s="91"/>
      <c r="AX107" s="91"/>
      <c r="AY107" s="91"/>
      <c r="AZ107" s="91"/>
      <c r="BA107" s="1" t="str">
        <f t="shared" si="29"/>
        <v/>
      </c>
      <c r="BB107" s="87"/>
      <c r="BC107" s="95" t="str">
        <f t="shared" si="30"/>
        <v/>
      </c>
      <c r="BD107" s="1" t="str">
        <f t="shared" si="31"/>
        <v/>
      </c>
      <c r="BE107" s="87"/>
      <c r="BF107" s="95" t="str">
        <f t="shared" si="32"/>
        <v/>
      </c>
      <c r="BG107" s="1" t="str">
        <f t="shared" si="33"/>
        <v/>
      </c>
      <c r="BH107" s="87"/>
      <c r="BI107" s="95" t="str">
        <f t="shared" si="34"/>
        <v/>
      </c>
      <c r="BJ107" s="2"/>
      <c r="BK107" s="100" t="str">
        <f t="shared" si="18"/>
        <v>Serranus scriba</v>
      </c>
      <c r="BL107" s="84" t="str">
        <f t="shared" si="19"/>
        <v>SRK</v>
      </c>
      <c r="BM107" s="237">
        <f t="shared" si="35"/>
        <v>0</v>
      </c>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row>
    <row r="108" spans="1:252" s="4" customFormat="1" ht="18" customHeight="1" x14ac:dyDescent="0.2">
      <c r="A108" s="237"/>
      <c r="B108" s="84" t="s">
        <v>25</v>
      </c>
      <c r="C108" s="100" t="s">
        <v>26</v>
      </c>
      <c r="D108" s="158" t="s">
        <v>27</v>
      </c>
      <c r="E108" s="158" t="s">
        <v>28</v>
      </c>
      <c r="F108" s="159" t="s">
        <v>29</v>
      </c>
      <c r="G108" s="168" t="str">
        <f t="shared" si="20"/>
        <v/>
      </c>
      <c r="H108" s="103"/>
      <c r="I108" s="77" t="str">
        <f t="shared" si="21"/>
        <v/>
      </c>
      <c r="J108" s="87"/>
      <c r="K108" s="90"/>
      <c r="L108" s="91"/>
      <c r="M108" s="91"/>
      <c r="N108" s="91"/>
      <c r="O108" s="91"/>
      <c r="P108" s="91"/>
      <c r="Q108" s="91"/>
      <c r="R108" s="91"/>
      <c r="S108" s="1" t="str">
        <f t="shared" si="22"/>
        <v/>
      </c>
      <c r="T108" s="87"/>
      <c r="U108" s="95" t="str">
        <f t="shared" si="23"/>
        <v/>
      </c>
      <c r="V108" s="77" t="str">
        <f t="shared" si="24"/>
        <v/>
      </c>
      <c r="W108" s="87"/>
      <c r="X108" s="91"/>
      <c r="Y108" s="91"/>
      <c r="Z108" s="91"/>
      <c r="AA108" s="91"/>
      <c r="AB108" s="91"/>
      <c r="AC108" s="77" t="str">
        <f t="shared" si="25"/>
        <v/>
      </c>
      <c r="AD108" s="87"/>
      <c r="AE108" s="91"/>
      <c r="AF108" s="91"/>
      <c r="AG108" s="77" t="str">
        <f t="shared" si="26"/>
        <v/>
      </c>
      <c r="AH108" s="87"/>
      <c r="AI108" s="91"/>
      <c r="AJ108" s="91"/>
      <c r="AK108" s="91"/>
      <c r="AL108" s="91"/>
      <c r="AM108" s="91"/>
      <c r="AN108" s="91"/>
      <c r="AO108" s="91"/>
      <c r="AP108" s="91"/>
      <c r="AQ108" s="77" t="str">
        <f t="shared" si="27"/>
        <v/>
      </c>
      <c r="AR108" s="87"/>
      <c r="AS108" s="91"/>
      <c r="AT108" s="91"/>
      <c r="AU108" s="77" t="str">
        <f t="shared" si="28"/>
        <v/>
      </c>
      <c r="AV108" s="87"/>
      <c r="AW108" s="91"/>
      <c r="AX108" s="91"/>
      <c r="AY108" s="91"/>
      <c r="AZ108" s="91"/>
      <c r="BA108" s="1" t="str">
        <f t="shared" si="29"/>
        <v/>
      </c>
      <c r="BB108" s="87"/>
      <c r="BC108" s="95" t="str">
        <f t="shared" si="30"/>
        <v/>
      </c>
      <c r="BD108" s="1" t="str">
        <f t="shared" si="31"/>
        <v/>
      </c>
      <c r="BE108" s="87"/>
      <c r="BF108" s="95" t="str">
        <f t="shared" si="32"/>
        <v/>
      </c>
      <c r="BG108" s="1" t="str">
        <f t="shared" si="33"/>
        <v/>
      </c>
      <c r="BH108" s="87"/>
      <c r="BI108" s="95" t="str">
        <f t="shared" si="34"/>
        <v/>
      </c>
      <c r="BJ108" s="2"/>
      <c r="BK108" s="100" t="str">
        <f t="shared" si="18"/>
        <v>Lithognathus mormyrus</v>
      </c>
      <c r="BL108" s="84" t="str">
        <f t="shared" si="19"/>
        <v>SSB</v>
      </c>
      <c r="BM108" s="237">
        <f t="shared" si="35"/>
        <v>0</v>
      </c>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row>
    <row r="109" spans="1:252" s="4" customFormat="1" ht="18" customHeight="1" x14ac:dyDescent="0.2">
      <c r="A109" s="237"/>
      <c r="B109" s="84" t="s">
        <v>15</v>
      </c>
      <c r="C109" s="100" t="s">
        <v>16</v>
      </c>
      <c r="D109" s="158" t="s">
        <v>17</v>
      </c>
      <c r="E109" s="158" t="s">
        <v>18</v>
      </c>
      <c r="F109" s="159" t="s">
        <v>19</v>
      </c>
      <c r="G109" s="168" t="str">
        <f t="shared" si="20"/>
        <v/>
      </c>
      <c r="H109" s="103"/>
      <c r="I109" s="77" t="str">
        <f t="shared" si="21"/>
        <v/>
      </c>
      <c r="J109" s="87"/>
      <c r="K109" s="90"/>
      <c r="L109" s="91"/>
      <c r="M109" s="91"/>
      <c r="N109" s="91"/>
      <c r="O109" s="91"/>
      <c r="P109" s="91"/>
      <c r="Q109" s="91"/>
      <c r="R109" s="91"/>
      <c r="S109" s="1" t="str">
        <f t="shared" si="22"/>
        <v/>
      </c>
      <c r="T109" s="87"/>
      <c r="U109" s="95" t="str">
        <f t="shared" si="23"/>
        <v/>
      </c>
      <c r="V109" s="77" t="str">
        <f t="shared" si="24"/>
        <v/>
      </c>
      <c r="W109" s="87"/>
      <c r="X109" s="91"/>
      <c r="Y109" s="91"/>
      <c r="Z109" s="91"/>
      <c r="AA109" s="91"/>
      <c r="AB109" s="91"/>
      <c r="AC109" s="77" t="str">
        <f t="shared" si="25"/>
        <v/>
      </c>
      <c r="AD109" s="87"/>
      <c r="AE109" s="91"/>
      <c r="AF109" s="91"/>
      <c r="AG109" s="77" t="str">
        <f t="shared" si="26"/>
        <v/>
      </c>
      <c r="AH109" s="87"/>
      <c r="AI109" s="91"/>
      <c r="AJ109" s="91"/>
      <c r="AK109" s="91"/>
      <c r="AL109" s="91"/>
      <c r="AM109" s="91"/>
      <c r="AN109" s="91"/>
      <c r="AO109" s="91"/>
      <c r="AP109" s="91"/>
      <c r="AQ109" s="77" t="str">
        <f t="shared" si="27"/>
        <v/>
      </c>
      <c r="AR109" s="87"/>
      <c r="AS109" s="91"/>
      <c r="AT109" s="91"/>
      <c r="AU109" s="77" t="str">
        <f t="shared" si="28"/>
        <v/>
      </c>
      <c r="AV109" s="87"/>
      <c r="AW109" s="91"/>
      <c r="AX109" s="91"/>
      <c r="AY109" s="91"/>
      <c r="AZ109" s="91"/>
      <c r="BA109" s="1" t="str">
        <f t="shared" si="29"/>
        <v/>
      </c>
      <c r="BB109" s="87"/>
      <c r="BC109" s="95" t="str">
        <f t="shared" si="30"/>
        <v/>
      </c>
      <c r="BD109" s="1" t="str">
        <f t="shared" si="31"/>
        <v/>
      </c>
      <c r="BE109" s="87"/>
      <c r="BF109" s="95" t="str">
        <f t="shared" si="32"/>
        <v/>
      </c>
      <c r="BG109" s="1" t="str">
        <f t="shared" si="33"/>
        <v/>
      </c>
      <c r="BH109" s="87"/>
      <c r="BI109" s="95" t="str">
        <f t="shared" si="34"/>
        <v/>
      </c>
      <c r="BJ109" s="2"/>
      <c r="BK109" s="100" t="str">
        <f t="shared" si="18"/>
        <v>Diplodus sargus</v>
      </c>
      <c r="BL109" s="84" t="str">
        <f t="shared" si="19"/>
        <v>SWA</v>
      </c>
      <c r="BM109" s="237">
        <f t="shared" si="35"/>
        <v>0</v>
      </c>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row>
    <row r="110" spans="1:252" ht="18" customHeight="1" x14ac:dyDescent="0.2">
      <c r="A110" s="237"/>
      <c r="B110" s="84" t="s">
        <v>1246</v>
      </c>
      <c r="C110" s="100" t="s">
        <v>1247</v>
      </c>
      <c r="D110" s="158" t="s">
        <v>1248</v>
      </c>
      <c r="E110" s="158" t="s">
        <v>1249</v>
      </c>
      <c r="F110" s="159" t="s">
        <v>1250</v>
      </c>
      <c r="G110" s="168" t="str">
        <f t="shared" si="20"/>
        <v/>
      </c>
      <c r="H110" s="103"/>
      <c r="I110" s="77" t="str">
        <f t="shared" si="21"/>
        <v/>
      </c>
      <c r="J110" s="87"/>
      <c r="K110" s="90"/>
      <c r="L110" s="91"/>
      <c r="M110" s="91"/>
      <c r="N110" s="91"/>
      <c r="O110" s="91"/>
      <c r="P110" s="91"/>
      <c r="Q110" s="91"/>
      <c r="R110" s="91"/>
      <c r="S110" s="1" t="str">
        <f t="shared" si="22"/>
        <v/>
      </c>
      <c r="T110" s="87"/>
      <c r="U110" s="95" t="str">
        <f t="shared" si="23"/>
        <v/>
      </c>
      <c r="V110" s="77" t="str">
        <f t="shared" si="24"/>
        <v/>
      </c>
      <c r="W110" s="87"/>
      <c r="X110" s="91"/>
      <c r="Y110" s="91"/>
      <c r="Z110" s="91"/>
      <c r="AA110" s="91"/>
      <c r="AB110" s="91"/>
      <c r="AC110" s="77" t="str">
        <f t="shared" si="25"/>
        <v/>
      </c>
      <c r="AD110" s="87"/>
      <c r="AE110" s="91"/>
      <c r="AF110" s="91"/>
      <c r="AG110" s="77" t="str">
        <f t="shared" si="26"/>
        <v/>
      </c>
      <c r="AH110" s="87"/>
      <c r="AI110" s="91"/>
      <c r="AJ110" s="91"/>
      <c r="AK110" s="91"/>
      <c r="AL110" s="91"/>
      <c r="AM110" s="91"/>
      <c r="AN110" s="91"/>
      <c r="AO110" s="91"/>
      <c r="AP110" s="91"/>
      <c r="AQ110" s="77" t="str">
        <f t="shared" si="27"/>
        <v/>
      </c>
      <c r="AR110" s="87"/>
      <c r="AS110" s="91"/>
      <c r="AT110" s="91"/>
      <c r="AU110" s="77" t="str">
        <f t="shared" si="28"/>
        <v/>
      </c>
      <c r="AV110" s="87"/>
      <c r="AW110" s="91"/>
      <c r="AX110" s="91"/>
      <c r="AY110" s="91"/>
      <c r="AZ110" s="91"/>
      <c r="BA110" s="1" t="str">
        <f t="shared" si="29"/>
        <v/>
      </c>
      <c r="BB110" s="87"/>
      <c r="BC110" s="95" t="str">
        <f t="shared" si="30"/>
        <v/>
      </c>
      <c r="BD110" s="1" t="str">
        <f t="shared" si="31"/>
        <v/>
      </c>
      <c r="BE110" s="87"/>
      <c r="BF110" s="95" t="str">
        <f t="shared" si="32"/>
        <v/>
      </c>
      <c r="BG110" s="1" t="str">
        <f t="shared" si="33"/>
        <v/>
      </c>
      <c r="BH110" s="87"/>
      <c r="BI110" s="95" t="str">
        <f t="shared" si="34"/>
        <v/>
      </c>
      <c r="BK110" s="100" t="str">
        <f t="shared" si="18"/>
        <v>Trachinidae</v>
      </c>
      <c r="BL110" s="84" t="str">
        <f t="shared" si="19"/>
        <v>TRA</v>
      </c>
      <c r="BM110" s="237">
        <f t="shared" si="35"/>
        <v>0</v>
      </c>
    </row>
    <row r="111" spans="1:252" s="4" customFormat="1" ht="18" customHeight="1" x14ac:dyDescent="0.2">
      <c r="A111" s="237"/>
      <c r="B111" s="84" t="s">
        <v>503</v>
      </c>
      <c r="C111" s="100" t="s">
        <v>504</v>
      </c>
      <c r="D111" s="158" t="s">
        <v>505</v>
      </c>
      <c r="E111" s="158" t="s">
        <v>506</v>
      </c>
      <c r="F111" s="159" t="s">
        <v>507</v>
      </c>
      <c r="G111" s="168" t="str">
        <f t="shared" si="20"/>
        <v/>
      </c>
      <c r="H111" s="103"/>
      <c r="I111" s="77" t="str">
        <f t="shared" si="21"/>
        <v/>
      </c>
      <c r="J111" s="87"/>
      <c r="K111" s="90"/>
      <c r="L111" s="91"/>
      <c r="M111" s="91"/>
      <c r="N111" s="91"/>
      <c r="O111" s="91"/>
      <c r="P111" s="91"/>
      <c r="Q111" s="91"/>
      <c r="R111" s="91"/>
      <c r="S111" s="1" t="str">
        <f t="shared" si="22"/>
        <v/>
      </c>
      <c r="T111" s="87"/>
      <c r="U111" s="95" t="str">
        <f t="shared" si="23"/>
        <v/>
      </c>
      <c r="V111" s="77" t="str">
        <f t="shared" si="24"/>
        <v/>
      </c>
      <c r="W111" s="87"/>
      <c r="X111" s="91"/>
      <c r="Y111" s="91"/>
      <c r="Z111" s="91"/>
      <c r="AA111" s="91"/>
      <c r="AB111" s="91"/>
      <c r="AC111" s="77" t="str">
        <f t="shared" si="25"/>
        <v/>
      </c>
      <c r="AD111" s="87"/>
      <c r="AE111" s="91"/>
      <c r="AF111" s="91"/>
      <c r="AG111" s="77" t="str">
        <f t="shared" si="26"/>
        <v/>
      </c>
      <c r="AH111" s="87"/>
      <c r="AI111" s="91"/>
      <c r="AJ111" s="91"/>
      <c r="AK111" s="91"/>
      <c r="AL111" s="91"/>
      <c r="AM111" s="91"/>
      <c r="AN111" s="91"/>
      <c r="AO111" s="91"/>
      <c r="AP111" s="91"/>
      <c r="AQ111" s="77" t="str">
        <f t="shared" si="27"/>
        <v/>
      </c>
      <c r="AR111" s="87"/>
      <c r="AS111" s="91"/>
      <c r="AT111" s="91"/>
      <c r="AU111" s="77" t="str">
        <f t="shared" si="28"/>
        <v/>
      </c>
      <c r="AV111" s="87"/>
      <c r="AW111" s="91"/>
      <c r="AX111" s="91"/>
      <c r="AY111" s="91"/>
      <c r="AZ111" s="91"/>
      <c r="BA111" s="1" t="str">
        <f t="shared" si="29"/>
        <v/>
      </c>
      <c r="BB111" s="87"/>
      <c r="BC111" s="95" t="str">
        <f t="shared" si="30"/>
        <v/>
      </c>
      <c r="BD111" s="1" t="str">
        <f t="shared" si="31"/>
        <v/>
      </c>
      <c r="BE111" s="87"/>
      <c r="BF111" s="95" t="str">
        <f t="shared" si="32"/>
        <v/>
      </c>
      <c r="BG111" s="1" t="str">
        <f t="shared" si="33"/>
        <v/>
      </c>
      <c r="BH111" s="87"/>
      <c r="BI111" s="95" t="str">
        <f t="shared" si="34"/>
        <v/>
      </c>
      <c r="BJ111" s="2"/>
      <c r="BK111" s="100" t="str">
        <f t="shared" si="18"/>
        <v>Balistes carolinensis</v>
      </c>
      <c r="BL111" s="84" t="str">
        <f t="shared" si="19"/>
        <v>TRG</v>
      </c>
      <c r="BM111" s="237">
        <f t="shared" si="35"/>
        <v>0</v>
      </c>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row>
    <row r="112" spans="1:252" s="4" customFormat="1" ht="18" customHeight="1" x14ac:dyDescent="0.2">
      <c r="A112" s="237"/>
      <c r="B112" s="84" t="s">
        <v>1251</v>
      </c>
      <c r="C112" s="100" t="s">
        <v>1252</v>
      </c>
      <c r="D112" s="158" t="s">
        <v>1253</v>
      </c>
      <c r="E112" s="158" t="s">
        <v>1254</v>
      </c>
      <c r="F112" s="159" t="s">
        <v>1255</v>
      </c>
      <c r="G112" s="168" t="str">
        <f t="shared" si="20"/>
        <v/>
      </c>
      <c r="H112" s="103"/>
      <c r="I112" s="77" t="str">
        <f t="shared" si="21"/>
        <v/>
      </c>
      <c r="J112" s="87"/>
      <c r="K112" s="90"/>
      <c r="L112" s="91"/>
      <c r="M112" s="91"/>
      <c r="N112" s="91"/>
      <c r="O112" s="91"/>
      <c r="P112" s="91"/>
      <c r="Q112" s="91"/>
      <c r="R112" s="91"/>
      <c r="S112" s="1" t="str">
        <f t="shared" si="22"/>
        <v/>
      </c>
      <c r="T112" s="87"/>
      <c r="U112" s="95" t="str">
        <f t="shared" si="23"/>
        <v/>
      </c>
      <c r="V112" s="77" t="str">
        <f t="shared" si="24"/>
        <v/>
      </c>
      <c r="W112" s="87"/>
      <c r="X112" s="91"/>
      <c r="Y112" s="91"/>
      <c r="Z112" s="91"/>
      <c r="AA112" s="91"/>
      <c r="AB112" s="91"/>
      <c r="AC112" s="77" t="str">
        <f t="shared" si="25"/>
        <v/>
      </c>
      <c r="AD112" s="87"/>
      <c r="AE112" s="91"/>
      <c r="AF112" s="91"/>
      <c r="AG112" s="77" t="str">
        <f t="shared" si="26"/>
        <v/>
      </c>
      <c r="AH112" s="87"/>
      <c r="AI112" s="91"/>
      <c r="AJ112" s="91"/>
      <c r="AK112" s="91"/>
      <c r="AL112" s="91"/>
      <c r="AM112" s="91"/>
      <c r="AN112" s="91"/>
      <c r="AO112" s="91"/>
      <c r="AP112" s="91"/>
      <c r="AQ112" s="77" t="str">
        <f t="shared" si="27"/>
        <v/>
      </c>
      <c r="AR112" s="87"/>
      <c r="AS112" s="91"/>
      <c r="AT112" s="91"/>
      <c r="AU112" s="77" t="str">
        <f t="shared" si="28"/>
        <v/>
      </c>
      <c r="AV112" s="87"/>
      <c r="AW112" s="91"/>
      <c r="AX112" s="91"/>
      <c r="AY112" s="91"/>
      <c r="AZ112" s="91"/>
      <c r="BA112" s="1" t="str">
        <f t="shared" si="29"/>
        <v/>
      </c>
      <c r="BB112" s="87"/>
      <c r="BC112" s="95" t="str">
        <f t="shared" si="30"/>
        <v/>
      </c>
      <c r="BD112" s="1" t="str">
        <f t="shared" si="31"/>
        <v/>
      </c>
      <c r="BE112" s="87"/>
      <c r="BF112" s="95" t="str">
        <f t="shared" si="32"/>
        <v/>
      </c>
      <c r="BG112" s="1" t="str">
        <f t="shared" si="33"/>
        <v/>
      </c>
      <c r="BH112" s="87"/>
      <c r="BI112" s="95" t="str">
        <f t="shared" si="34"/>
        <v/>
      </c>
      <c r="BJ112" s="2"/>
      <c r="BK112" s="100" t="str">
        <f t="shared" si="18"/>
        <v>Balistidae</v>
      </c>
      <c r="BL112" s="84" t="str">
        <f t="shared" si="19"/>
        <v>TRI</v>
      </c>
      <c r="BM112" s="237">
        <f t="shared" si="35"/>
        <v>0</v>
      </c>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row>
    <row r="113" spans="1:252" s="4" customFormat="1" ht="18" customHeight="1" x14ac:dyDescent="0.2">
      <c r="A113" s="237"/>
      <c r="B113" s="84" t="s">
        <v>1256</v>
      </c>
      <c r="C113" s="100" t="s">
        <v>1257</v>
      </c>
      <c r="D113" s="158" t="s">
        <v>1258</v>
      </c>
      <c r="E113" s="158" t="s">
        <v>1259</v>
      </c>
      <c r="F113" s="159" t="s">
        <v>1260</v>
      </c>
      <c r="G113" s="168" t="str">
        <f t="shared" si="20"/>
        <v/>
      </c>
      <c r="H113" s="103"/>
      <c r="I113" s="77" t="str">
        <f t="shared" si="21"/>
        <v/>
      </c>
      <c r="J113" s="87"/>
      <c r="K113" s="90"/>
      <c r="L113" s="91"/>
      <c r="M113" s="91"/>
      <c r="N113" s="91"/>
      <c r="O113" s="91"/>
      <c r="P113" s="91"/>
      <c r="Q113" s="91"/>
      <c r="R113" s="91"/>
      <c r="S113" s="1" t="str">
        <f t="shared" si="22"/>
        <v/>
      </c>
      <c r="T113" s="87"/>
      <c r="U113" s="95" t="str">
        <f t="shared" si="23"/>
        <v/>
      </c>
      <c r="V113" s="77" t="str">
        <f t="shared" si="24"/>
        <v/>
      </c>
      <c r="W113" s="87"/>
      <c r="X113" s="91"/>
      <c r="Y113" s="91"/>
      <c r="Z113" s="91"/>
      <c r="AA113" s="91"/>
      <c r="AB113" s="91"/>
      <c r="AC113" s="77" t="str">
        <f t="shared" si="25"/>
        <v/>
      </c>
      <c r="AD113" s="87"/>
      <c r="AE113" s="91"/>
      <c r="AF113" s="91"/>
      <c r="AG113" s="77" t="str">
        <f t="shared" si="26"/>
        <v/>
      </c>
      <c r="AH113" s="87"/>
      <c r="AI113" s="91"/>
      <c r="AJ113" s="91"/>
      <c r="AK113" s="91"/>
      <c r="AL113" s="91"/>
      <c r="AM113" s="91"/>
      <c r="AN113" s="91"/>
      <c r="AO113" s="91"/>
      <c r="AP113" s="91"/>
      <c r="AQ113" s="77" t="str">
        <f t="shared" si="27"/>
        <v/>
      </c>
      <c r="AR113" s="87"/>
      <c r="AS113" s="91"/>
      <c r="AT113" s="91"/>
      <c r="AU113" s="77" t="str">
        <f t="shared" si="28"/>
        <v/>
      </c>
      <c r="AV113" s="87"/>
      <c r="AW113" s="91"/>
      <c r="AX113" s="91"/>
      <c r="AY113" s="91"/>
      <c r="AZ113" s="91"/>
      <c r="BA113" s="1" t="str">
        <f t="shared" si="29"/>
        <v/>
      </c>
      <c r="BB113" s="87"/>
      <c r="BC113" s="95" t="str">
        <f t="shared" si="30"/>
        <v/>
      </c>
      <c r="BD113" s="1" t="str">
        <f t="shared" si="31"/>
        <v/>
      </c>
      <c r="BE113" s="87"/>
      <c r="BF113" s="95" t="str">
        <f t="shared" si="32"/>
        <v/>
      </c>
      <c r="BG113" s="1" t="str">
        <f t="shared" si="33"/>
        <v/>
      </c>
      <c r="BH113" s="87"/>
      <c r="BI113" s="95" t="str">
        <f t="shared" si="34"/>
        <v/>
      </c>
      <c r="BJ113" s="2"/>
      <c r="BK113" s="100" t="str">
        <f t="shared" si="18"/>
        <v>Umbrina canariensis</v>
      </c>
      <c r="BL113" s="84" t="str">
        <f t="shared" si="19"/>
        <v>UCA</v>
      </c>
      <c r="BM113" s="237">
        <f t="shared" si="35"/>
        <v>0</v>
      </c>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row>
    <row r="114" spans="1:252" s="4" customFormat="1" ht="18" customHeight="1" x14ac:dyDescent="0.2">
      <c r="A114" s="237"/>
      <c r="B114" s="84" t="s">
        <v>58</v>
      </c>
      <c r="C114" s="100" t="s">
        <v>59</v>
      </c>
      <c r="D114" s="158" t="s">
        <v>60</v>
      </c>
      <c r="E114" s="158" t="s">
        <v>61</v>
      </c>
      <c r="F114" s="159" t="s">
        <v>62</v>
      </c>
      <c r="G114" s="168" t="str">
        <f t="shared" si="20"/>
        <v/>
      </c>
      <c r="H114" s="103"/>
      <c r="I114" s="77" t="str">
        <f t="shared" si="21"/>
        <v/>
      </c>
      <c r="J114" s="87"/>
      <c r="K114" s="90"/>
      <c r="L114" s="91"/>
      <c r="M114" s="91"/>
      <c r="N114" s="91"/>
      <c r="O114" s="91"/>
      <c r="P114" s="91"/>
      <c r="Q114" s="91"/>
      <c r="R114" s="91"/>
      <c r="S114" s="1" t="str">
        <f t="shared" si="22"/>
        <v/>
      </c>
      <c r="T114" s="87"/>
      <c r="U114" s="95" t="str">
        <f t="shared" si="23"/>
        <v/>
      </c>
      <c r="V114" s="77" t="str">
        <f t="shared" si="24"/>
        <v/>
      </c>
      <c r="W114" s="87"/>
      <c r="X114" s="91"/>
      <c r="Y114" s="91"/>
      <c r="Z114" s="91"/>
      <c r="AA114" s="91"/>
      <c r="AB114" s="91"/>
      <c r="AC114" s="77" t="str">
        <f t="shared" si="25"/>
        <v/>
      </c>
      <c r="AD114" s="87"/>
      <c r="AE114" s="91"/>
      <c r="AF114" s="91"/>
      <c r="AG114" s="77" t="str">
        <f t="shared" si="26"/>
        <v/>
      </c>
      <c r="AH114" s="87"/>
      <c r="AI114" s="91"/>
      <c r="AJ114" s="91"/>
      <c r="AK114" s="91"/>
      <c r="AL114" s="91"/>
      <c r="AM114" s="91"/>
      <c r="AN114" s="91"/>
      <c r="AO114" s="91"/>
      <c r="AP114" s="91"/>
      <c r="AQ114" s="77" t="str">
        <f t="shared" si="27"/>
        <v/>
      </c>
      <c r="AR114" s="87"/>
      <c r="AS114" s="91"/>
      <c r="AT114" s="91"/>
      <c r="AU114" s="77" t="str">
        <f t="shared" si="28"/>
        <v/>
      </c>
      <c r="AV114" s="87"/>
      <c r="AW114" s="91"/>
      <c r="AX114" s="91"/>
      <c r="AY114" s="91"/>
      <c r="AZ114" s="91"/>
      <c r="BA114" s="1" t="str">
        <f t="shared" si="29"/>
        <v/>
      </c>
      <c r="BB114" s="87"/>
      <c r="BC114" s="95" t="str">
        <f t="shared" si="30"/>
        <v/>
      </c>
      <c r="BD114" s="1" t="str">
        <f t="shared" si="31"/>
        <v/>
      </c>
      <c r="BE114" s="87"/>
      <c r="BF114" s="95" t="str">
        <f t="shared" si="32"/>
        <v/>
      </c>
      <c r="BG114" s="1" t="str">
        <f t="shared" si="33"/>
        <v/>
      </c>
      <c r="BH114" s="87"/>
      <c r="BI114" s="95" t="str">
        <f t="shared" si="34"/>
        <v/>
      </c>
      <c r="BJ114" s="2"/>
      <c r="BK114" s="100" t="str">
        <f t="shared" si="18"/>
        <v>Trachinus draco</v>
      </c>
      <c r="BL114" s="84" t="str">
        <f t="shared" si="19"/>
        <v>WEG</v>
      </c>
      <c r="BM114" s="237">
        <f t="shared" si="35"/>
        <v>0</v>
      </c>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row>
    <row r="115" spans="1:252" s="4" customFormat="1" ht="18" customHeight="1" x14ac:dyDescent="0.2">
      <c r="A115" s="237"/>
      <c r="B115" s="84" t="s">
        <v>1261</v>
      </c>
      <c r="C115" s="100" t="s">
        <v>1262</v>
      </c>
      <c r="D115" s="158" t="s">
        <v>1263</v>
      </c>
      <c r="E115" s="158" t="s">
        <v>1264</v>
      </c>
      <c r="F115" s="159" t="s">
        <v>1265</v>
      </c>
      <c r="G115" s="168" t="str">
        <f t="shared" si="20"/>
        <v/>
      </c>
      <c r="H115" s="103"/>
      <c r="I115" s="77" t="str">
        <f t="shared" si="21"/>
        <v/>
      </c>
      <c r="J115" s="87"/>
      <c r="K115" s="90"/>
      <c r="L115" s="91"/>
      <c r="M115" s="91"/>
      <c r="N115" s="91"/>
      <c r="O115" s="91"/>
      <c r="P115" s="91"/>
      <c r="Q115" s="91"/>
      <c r="R115" s="91"/>
      <c r="S115" s="1" t="str">
        <f t="shared" si="22"/>
        <v/>
      </c>
      <c r="T115" s="87"/>
      <c r="U115" s="95" t="str">
        <f t="shared" si="23"/>
        <v/>
      </c>
      <c r="V115" s="77" t="str">
        <f t="shared" si="24"/>
        <v/>
      </c>
      <c r="W115" s="87"/>
      <c r="X115" s="91"/>
      <c r="Y115" s="91"/>
      <c r="Z115" s="91"/>
      <c r="AA115" s="91"/>
      <c r="AB115" s="91"/>
      <c r="AC115" s="77" t="str">
        <f t="shared" si="25"/>
        <v/>
      </c>
      <c r="AD115" s="87"/>
      <c r="AE115" s="91"/>
      <c r="AF115" s="91"/>
      <c r="AG115" s="77" t="str">
        <f t="shared" si="26"/>
        <v/>
      </c>
      <c r="AH115" s="87"/>
      <c r="AI115" s="91"/>
      <c r="AJ115" s="91"/>
      <c r="AK115" s="91"/>
      <c r="AL115" s="91"/>
      <c r="AM115" s="91"/>
      <c r="AN115" s="91"/>
      <c r="AO115" s="91"/>
      <c r="AP115" s="91"/>
      <c r="AQ115" s="77" t="str">
        <f t="shared" si="27"/>
        <v/>
      </c>
      <c r="AR115" s="87"/>
      <c r="AS115" s="91"/>
      <c r="AT115" s="91"/>
      <c r="AU115" s="77" t="str">
        <f t="shared" si="28"/>
        <v/>
      </c>
      <c r="AV115" s="87"/>
      <c r="AW115" s="91"/>
      <c r="AX115" s="91"/>
      <c r="AY115" s="91"/>
      <c r="AZ115" s="91"/>
      <c r="BA115" s="1" t="str">
        <f t="shared" si="29"/>
        <v/>
      </c>
      <c r="BB115" s="87"/>
      <c r="BC115" s="95" t="str">
        <f t="shared" si="30"/>
        <v/>
      </c>
      <c r="BD115" s="1" t="str">
        <f t="shared" si="31"/>
        <v/>
      </c>
      <c r="BE115" s="87"/>
      <c r="BF115" s="95" t="str">
        <f t="shared" si="32"/>
        <v/>
      </c>
      <c r="BG115" s="1" t="str">
        <f t="shared" si="33"/>
        <v/>
      </c>
      <c r="BH115" s="87"/>
      <c r="BI115" s="95" t="str">
        <f t="shared" si="34"/>
        <v/>
      </c>
      <c r="BJ115" s="2"/>
      <c r="BK115" s="100" t="str">
        <f t="shared" si="18"/>
        <v>Trachinus spp</v>
      </c>
      <c r="BL115" s="84" t="str">
        <f t="shared" si="19"/>
        <v>WEX</v>
      </c>
      <c r="BM115" s="237">
        <f t="shared" si="35"/>
        <v>0</v>
      </c>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row>
    <row r="116" spans="1:252" s="4" customFormat="1" ht="18" customHeight="1" x14ac:dyDescent="0.2">
      <c r="A116" s="237"/>
      <c r="B116" s="84" t="s">
        <v>1266</v>
      </c>
      <c r="C116" s="100" t="s">
        <v>1267</v>
      </c>
      <c r="D116" s="158" t="s">
        <v>1268</v>
      </c>
      <c r="E116" s="158" t="s">
        <v>1269</v>
      </c>
      <c r="F116" s="159" t="s">
        <v>1270</v>
      </c>
      <c r="G116" s="168" t="str">
        <f t="shared" si="20"/>
        <v/>
      </c>
      <c r="H116" s="103"/>
      <c r="I116" s="77" t="str">
        <f t="shared" si="21"/>
        <v/>
      </c>
      <c r="J116" s="87"/>
      <c r="K116" s="90"/>
      <c r="L116" s="91"/>
      <c r="M116" s="91"/>
      <c r="N116" s="91"/>
      <c r="O116" s="91"/>
      <c r="P116" s="91"/>
      <c r="Q116" s="91"/>
      <c r="R116" s="91"/>
      <c r="S116" s="1" t="str">
        <f t="shared" si="22"/>
        <v/>
      </c>
      <c r="T116" s="87"/>
      <c r="U116" s="95" t="str">
        <f t="shared" si="23"/>
        <v/>
      </c>
      <c r="V116" s="77" t="str">
        <f t="shared" si="24"/>
        <v/>
      </c>
      <c r="W116" s="87"/>
      <c r="X116" s="91"/>
      <c r="Y116" s="91"/>
      <c r="Z116" s="91"/>
      <c r="AA116" s="91"/>
      <c r="AB116" s="91"/>
      <c r="AC116" s="77" t="str">
        <f t="shared" si="25"/>
        <v/>
      </c>
      <c r="AD116" s="87"/>
      <c r="AE116" s="91"/>
      <c r="AF116" s="91"/>
      <c r="AG116" s="77" t="str">
        <f t="shared" si="26"/>
        <v/>
      </c>
      <c r="AH116" s="87"/>
      <c r="AI116" s="91"/>
      <c r="AJ116" s="91"/>
      <c r="AK116" s="91"/>
      <c r="AL116" s="91"/>
      <c r="AM116" s="91"/>
      <c r="AN116" s="91"/>
      <c r="AO116" s="91"/>
      <c r="AP116" s="91"/>
      <c r="AQ116" s="77" t="str">
        <f t="shared" si="27"/>
        <v/>
      </c>
      <c r="AR116" s="87"/>
      <c r="AS116" s="91"/>
      <c r="AT116" s="91"/>
      <c r="AU116" s="77" t="str">
        <f t="shared" si="28"/>
        <v/>
      </c>
      <c r="AV116" s="87"/>
      <c r="AW116" s="91"/>
      <c r="AX116" s="91"/>
      <c r="AY116" s="91"/>
      <c r="AZ116" s="91"/>
      <c r="BA116" s="1" t="str">
        <f t="shared" si="29"/>
        <v/>
      </c>
      <c r="BB116" s="87"/>
      <c r="BC116" s="95" t="str">
        <f t="shared" si="30"/>
        <v/>
      </c>
      <c r="BD116" s="1" t="str">
        <f t="shared" si="31"/>
        <v/>
      </c>
      <c r="BE116" s="87"/>
      <c r="BF116" s="95" t="str">
        <f t="shared" si="32"/>
        <v/>
      </c>
      <c r="BG116" s="1" t="str">
        <f t="shared" si="33"/>
        <v/>
      </c>
      <c r="BH116" s="87"/>
      <c r="BI116" s="95" t="str">
        <f t="shared" si="34"/>
        <v/>
      </c>
      <c r="BJ116" s="2"/>
      <c r="BK116" s="100" t="str">
        <f t="shared" si="18"/>
        <v>Labridae</v>
      </c>
      <c r="BL116" s="84" t="str">
        <f t="shared" si="19"/>
        <v>WRA</v>
      </c>
      <c r="BM116" s="237">
        <f t="shared" si="35"/>
        <v>0</v>
      </c>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row>
    <row r="117" spans="1:252" s="4" customFormat="1" ht="18" customHeight="1" x14ac:dyDescent="0.2">
      <c r="A117" s="237"/>
      <c r="B117" s="84" t="s">
        <v>1271</v>
      </c>
      <c r="C117" s="100" t="s">
        <v>1272</v>
      </c>
      <c r="D117" s="158" t="s">
        <v>1273</v>
      </c>
      <c r="E117" s="158" t="s">
        <v>1274</v>
      </c>
      <c r="F117" s="159" t="s">
        <v>1275</v>
      </c>
      <c r="G117" s="168" t="str">
        <f t="shared" si="20"/>
        <v/>
      </c>
      <c r="H117" s="103"/>
      <c r="I117" s="77" t="str">
        <f t="shared" si="21"/>
        <v/>
      </c>
      <c r="J117" s="87"/>
      <c r="K117" s="90"/>
      <c r="L117" s="91"/>
      <c r="M117" s="91"/>
      <c r="N117" s="91"/>
      <c r="O117" s="91"/>
      <c r="P117" s="91"/>
      <c r="Q117" s="91"/>
      <c r="R117" s="91"/>
      <c r="S117" s="1" t="str">
        <f t="shared" si="22"/>
        <v/>
      </c>
      <c r="T117" s="87"/>
      <c r="U117" s="95" t="str">
        <f t="shared" si="23"/>
        <v/>
      </c>
      <c r="V117" s="77" t="str">
        <f t="shared" si="24"/>
        <v/>
      </c>
      <c r="W117" s="87"/>
      <c r="X117" s="91"/>
      <c r="Y117" s="91"/>
      <c r="Z117" s="91"/>
      <c r="AA117" s="91"/>
      <c r="AB117" s="91"/>
      <c r="AC117" s="77" t="str">
        <f t="shared" si="25"/>
        <v/>
      </c>
      <c r="AD117" s="87"/>
      <c r="AE117" s="91"/>
      <c r="AF117" s="91"/>
      <c r="AG117" s="77" t="str">
        <f t="shared" si="26"/>
        <v/>
      </c>
      <c r="AH117" s="87"/>
      <c r="AI117" s="91"/>
      <c r="AJ117" s="91"/>
      <c r="AK117" s="91"/>
      <c r="AL117" s="91"/>
      <c r="AM117" s="91"/>
      <c r="AN117" s="91"/>
      <c r="AO117" s="91"/>
      <c r="AP117" s="91"/>
      <c r="AQ117" s="77" t="str">
        <f t="shared" si="27"/>
        <v/>
      </c>
      <c r="AR117" s="87"/>
      <c r="AS117" s="91"/>
      <c r="AT117" s="91"/>
      <c r="AU117" s="77" t="str">
        <f t="shared" si="28"/>
        <v/>
      </c>
      <c r="AV117" s="87"/>
      <c r="AW117" s="91"/>
      <c r="AX117" s="91"/>
      <c r="AY117" s="91"/>
      <c r="AZ117" s="91"/>
      <c r="BA117" s="1" t="str">
        <f t="shared" si="29"/>
        <v/>
      </c>
      <c r="BB117" s="87"/>
      <c r="BC117" s="95" t="str">
        <f t="shared" si="30"/>
        <v/>
      </c>
      <c r="BD117" s="1" t="str">
        <f t="shared" si="31"/>
        <v/>
      </c>
      <c r="BE117" s="87"/>
      <c r="BF117" s="95" t="str">
        <f t="shared" si="32"/>
        <v/>
      </c>
      <c r="BG117" s="1" t="str">
        <f t="shared" si="33"/>
        <v/>
      </c>
      <c r="BH117" s="87"/>
      <c r="BI117" s="95" t="str">
        <f t="shared" si="34"/>
        <v/>
      </c>
      <c r="BJ117" s="2"/>
      <c r="BK117" s="100" t="str">
        <f t="shared" si="18"/>
        <v>Labrus merula</v>
      </c>
      <c r="BL117" s="84" t="str">
        <f t="shared" si="19"/>
        <v>WRM</v>
      </c>
      <c r="BM117" s="237">
        <f t="shared" si="35"/>
        <v>0</v>
      </c>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row>
    <row r="118" spans="1:252" s="14" customFormat="1" ht="18" customHeight="1" thickBot="1" x14ac:dyDescent="0.25">
      <c r="A118" s="238"/>
      <c r="B118" s="114" t="s">
        <v>1276</v>
      </c>
      <c r="C118" s="115" t="s">
        <v>1277</v>
      </c>
      <c r="D118" s="160" t="s">
        <v>1278</v>
      </c>
      <c r="E118" s="160" t="s">
        <v>1279</v>
      </c>
      <c r="F118" s="161" t="s">
        <v>1280</v>
      </c>
      <c r="G118" s="169" t="str">
        <f t="shared" si="20"/>
        <v/>
      </c>
      <c r="H118" s="116"/>
      <c r="I118" s="117" t="str">
        <f t="shared" si="21"/>
        <v/>
      </c>
      <c r="J118" s="118"/>
      <c r="K118" s="119"/>
      <c r="L118" s="120"/>
      <c r="M118" s="120"/>
      <c r="N118" s="120"/>
      <c r="O118" s="120"/>
      <c r="P118" s="120"/>
      <c r="Q118" s="120"/>
      <c r="R118" s="120"/>
      <c r="S118" s="121" t="str">
        <f t="shared" si="22"/>
        <v/>
      </c>
      <c r="T118" s="118"/>
      <c r="U118" s="122" t="str">
        <f t="shared" si="23"/>
        <v/>
      </c>
      <c r="V118" s="117" t="str">
        <f t="shared" si="24"/>
        <v/>
      </c>
      <c r="W118" s="118"/>
      <c r="X118" s="120"/>
      <c r="Y118" s="120"/>
      <c r="Z118" s="120"/>
      <c r="AA118" s="120"/>
      <c r="AB118" s="120"/>
      <c r="AC118" s="117" t="str">
        <f t="shared" si="25"/>
        <v/>
      </c>
      <c r="AD118" s="118"/>
      <c r="AE118" s="120"/>
      <c r="AF118" s="120"/>
      <c r="AG118" s="117" t="str">
        <f t="shared" si="26"/>
        <v/>
      </c>
      <c r="AH118" s="118"/>
      <c r="AI118" s="120"/>
      <c r="AJ118" s="120"/>
      <c r="AK118" s="120"/>
      <c r="AL118" s="120"/>
      <c r="AM118" s="120"/>
      <c r="AN118" s="120"/>
      <c r="AO118" s="120"/>
      <c r="AP118" s="120"/>
      <c r="AQ118" s="117" t="str">
        <f t="shared" si="27"/>
        <v/>
      </c>
      <c r="AR118" s="118"/>
      <c r="AS118" s="120"/>
      <c r="AT118" s="120"/>
      <c r="AU118" s="117" t="str">
        <f t="shared" si="28"/>
        <v/>
      </c>
      <c r="AV118" s="118"/>
      <c r="AW118" s="120"/>
      <c r="AX118" s="120"/>
      <c r="AY118" s="120"/>
      <c r="AZ118" s="120"/>
      <c r="BA118" s="121" t="str">
        <f t="shared" si="29"/>
        <v/>
      </c>
      <c r="BB118" s="118"/>
      <c r="BC118" s="122" t="str">
        <f t="shared" si="30"/>
        <v/>
      </c>
      <c r="BD118" s="121" t="str">
        <f t="shared" si="31"/>
        <v/>
      </c>
      <c r="BE118" s="118"/>
      <c r="BF118" s="122" t="str">
        <f t="shared" si="32"/>
        <v/>
      </c>
      <c r="BG118" s="121" t="str">
        <f t="shared" si="33"/>
        <v/>
      </c>
      <c r="BH118" s="118"/>
      <c r="BI118" s="122" t="str">
        <f t="shared" si="34"/>
        <v/>
      </c>
      <c r="BJ118" s="2"/>
      <c r="BK118" s="115" t="str">
        <f t="shared" si="18"/>
        <v>Xyrichtys novacula</v>
      </c>
      <c r="BL118" s="114" t="str">
        <f t="shared" si="19"/>
        <v>XYN</v>
      </c>
      <c r="BM118" s="238">
        <f t="shared" si="35"/>
        <v>0</v>
      </c>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row>
    <row r="119" spans="1:252" s="4" customFormat="1" ht="18" customHeight="1" x14ac:dyDescent="0.2">
      <c r="A119" s="236">
        <v>34</v>
      </c>
      <c r="B119" s="110" t="s">
        <v>1281</v>
      </c>
      <c r="C119" s="111" t="s">
        <v>1282</v>
      </c>
      <c r="D119" s="164" t="s">
        <v>1283</v>
      </c>
      <c r="E119" s="164" t="s">
        <v>1284</v>
      </c>
      <c r="F119" s="165" t="s">
        <v>1285</v>
      </c>
      <c r="G119" s="171" t="str">
        <f t="shared" si="20"/>
        <v/>
      </c>
      <c r="H119" s="112"/>
      <c r="I119" s="77" t="str">
        <f t="shared" si="21"/>
        <v/>
      </c>
      <c r="J119" s="113"/>
      <c r="K119" s="90"/>
      <c r="L119" s="91"/>
      <c r="M119" s="91"/>
      <c r="N119" s="91"/>
      <c r="O119" s="91"/>
      <c r="P119" s="91"/>
      <c r="Q119" s="91"/>
      <c r="R119" s="91"/>
      <c r="S119" s="1" t="str">
        <f t="shared" si="22"/>
        <v/>
      </c>
      <c r="T119" s="113"/>
      <c r="U119" s="95" t="str">
        <f t="shared" si="23"/>
        <v/>
      </c>
      <c r="V119" s="77" t="str">
        <f t="shared" si="24"/>
        <v/>
      </c>
      <c r="W119" s="113"/>
      <c r="X119" s="91"/>
      <c r="Y119" s="91"/>
      <c r="Z119" s="91"/>
      <c r="AA119" s="91"/>
      <c r="AB119" s="91"/>
      <c r="AC119" s="77" t="str">
        <f t="shared" si="25"/>
        <v/>
      </c>
      <c r="AD119" s="113"/>
      <c r="AE119" s="91"/>
      <c r="AF119" s="91"/>
      <c r="AG119" s="77" t="str">
        <f t="shared" si="26"/>
        <v/>
      </c>
      <c r="AH119" s="113"/>
      <c r="AI119" s="91"/>
      <c r="AJ119" s="91"/>
      <c r="AK119" s="91"/>
      <c r="AL119" s="91"/>
      <c r="AM119" s="91"/>
      <c r="AN119" s="91"/>
      <c r="AO119" s="91"/>
      <c r="AP119" s="91"/>
      <c r="AQ119" s="77" t="str">
        <f t="shared" si="27"/>
        <v/>
      </c>
      <c r="AR119" s="113"/>
      <c r="AS119" s="91"/>
      <c r="AT119" s="91"/>
      <c r="AU119" s="77" t="str">
        <f t="shared" si="28"/>
        <v/>
      </c>
      <c r="AV119" s="113"/>
      <c r="AW119" s="91"/>
      <c r="AX119" s="91"/>
      <c r="AY119" s="91"/>
      <c r="AZ119" s="91"/>
      <c r="BA119" s="1" t="str">
        <f t="shared" si="29"/>
        <v/>
      </c>
      <c r="BB119" s="113"/>
      <c r="BC119" s="95" t="str">
        <f t="shared" si="30"/>
        <v/>
      </c>
      <c r="BD119" s="1" t="str">
        <f t="shared" si="31"/>
        <v/>
      </c>
      <c r="BE119" s="113"/>
      <c r="BF119" s="95" t="str">
        <f t="shared" si="32"/>
        <v/>
      </c>
      <c r="BG119" s="1" t="str">
        <f t="shared" si="33"/>
        <v/>
      </c>
      <c r="BH119" s="113"/>
      <c r="BI119" s="95" t="str">
        <f t="shared" si="34"/>
        <v/>
      </c>
      <c r="BJ119" s="2"/>
      <c r="BK119" s="111" t="str">
        <f t="shared" si="18"/>
        <v>Beryx spp</v>
      </c>
      <c r="BL119" s="110" t="str">
        <f t="shared" si="19"/>
        <v>ALF</v>
      </c>
      <c r="BM119" s="236">
        <f t="shared" si="35"/>
        <v>34</v>
      </c>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row>
    <row r="120" spans="1:252" s="4" customFormat="1" ht="18" customHeight="1" x14ac:dyDescent="0.2">
      <c r="A120" s="237"/>
      <c r="B120" s="84" t="s">
        <v>853</v>
      </c>
      <c r="C120" s="100" t="s">
        <v>850</v>
      </c>
      <c r="D120" s="158" t="s">
        <v>851</v>
      </c>
      <c r="E120" s="158" t="s">
        <v>851</v>
      </c>
      <c r="F120" s="159" t="s">
        <v>852</v>
      </c>
      <c r="G120" s="168" t="str">
        <f t="shared" si="20"/>
        <v/>
      </c>
      <c r="H120" s="103"/>
      <c r="I120" s="77" t="str">
        <f t="shared" si="21"/>
        <v/>
      </c>
      <c r="J120" s="87"/>
      <c r="K120" s="90"/>
      <c r="L120" s="91"/>
      <c r="M120" s="91"/>
      <c r="N120" s="91"/>
      <c r="O120" s="91"/>
      <c r="P120" s="91"/>
      <c r="Q120" s="91"/>
      <c r="R120" s="91"/>
      <c r="S120" s="1" t="str">
        <f t="shared" si="22"/>
        <v/>
      </c>
      <c r="T120" s="87"/>
      <c r="U120" s="95" t="str">
        <f t="shared" si="23"/>
        <v/>
      </c>
      <c r="V120" s="77" t="str">
        <f t="shared" si="24"/>
        <v/>
      </c>
      <c r="W120" s="87"/>
      <c r="X120" s="91"/>
      <c r="Y120" s="91"/>
      <c r="Z120" s="91"/>
      <c r="AA120" s="91"/>
      <c r="AB120" s="91"/>
      <c r="AC120" s="77" t="str">
        <f t="shared" si="25"/>
        <v/>
      </c>
      <c r="AD120" s="87"/>
      <c r="AE120" s="91"/>
      <c r="AF120" s="91"/>
      <c r="AG120" s="77" t="str">
        <f t="shared" si="26"/>
        <v/>
      </c>
      <c r="AH120" s="87"/>
      <c r="AI120" s="91"/>
      <c r="AJ120" s="91"/>
      <c r="AK120" s="91"/>
      <c r="AL120" s="91"/>
      <c r="AM120" s="91"/>
      <c r="AN120" s="91"/>
      <c r="AO120" s="91"/>
      <c r="AP120" s="91"/>
      <c r="AQ120" s="77" t="str">
        <f t="shared" si="27"/>
        <v/>
      </c>
      <c r="AR120" s="87"/>
      <c r="AS120" s="91"/>
      <c r="AT120" s="91"/>
      <c r="AU120" s="77" t="str">
        <f t="shared" si="28"/>
        <v/>
      </c>
      <c r="AV120" s="87"/>
      <c r="AW120" s="91"/>
      <c r="AX120" s="91"/>
      <c r="AY120" s="91"/>
      <c r="AZ120" s="91"/>
      <c r="BA120" s="1" t="str">
        <f t="shared" si="29"/>
        <v/>
      </c>
      <c r="BB120" s="87"/>
      <c r="BC120" s="95" t="str">
        <f t="shared" si="30"/>
        <v/>
      </c>
      <c r="BD120" s="1" t="str">
        <f t="shared" si="31"/>
        <v/>
      </c>
      <c r="BE120" s="87"/>
      <c r="BF120" s="95" t="str">
        <f t="shared" si="32"/>
        <v/>
      </c>
      <c r="BG120" s="1" t="str">
        <f t="shared" si="33"/>
        <v/>
      </c>
      <c r="BH120" s="87"/>
      <c r="BI120" s="95" t="str">
        <f t="shared" si="34"/>
        <v/>
      </c>
      <c r="BJ120" s="2"/>
      <c r="BK120" s="100" t="str">
        <f t="shared" si="18"/>
        <v>Argentina spp</v>
      </c>
      <c r="BL120" s="84" t="str">
        <f t="shared" si="19"/>
        <v>ARG</v>
      </c>
      <c r="BM120" s="237">
        <f t="shared" si="35"/>
        <v>0</v>
      </c>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row>
    <row r="121" spans="1:252" s="4" customFormat="1" ht="18" customHeight="1" x14ac:dyDescent="0.2">
      <c r="A121" s="237"/>
      <c r="B121" s="84" t="s">
        <v>1286</v>
      </c>
      <c r="C121" s="100" t="s">
        <v>1287</v>
      </c>
      <c r="D121" s="158" t="s">
        <v>1288</v>
      </c>
      <c r="E121" s="158" t="s">
        <v>1289</v>
      </c>
      <c r="F121" s="159" t="s">
        <v>1290</v>
      </c>
      <c r="G121" s="168" t="str">
        <f t="shared" si="20"/>
        <v/>
      </c>
      <c r="H121" s="103"/>
      <c r="I121" s="77" t="str">
        <f t="shared" si="21"/>
        <v/>
      </c>
      <c r="J121" s="87"/>
      <c r="K121" s="90"/>
      <c r="L121" s="91"/>
      <c r="M121" s="91"/>
      <c r="N121" s="91"/>
      <c r="O121" s="91"/>
      <c r="P121" s="91"/>
      <c r="Q121" s="91"/>
      <c r="R121" s="91"/>
      <c r="S121" s="1" t="str">
        <f t="shared" si="22"/>
        <v/>
      </c>
      <c r="T121" s="87"/>
      <c r="U121" s="95" t="str">
        <f t="shared" si="23"/>
        <v/>
      </c>
      <c r="V121" s="77" t="str">
        <f t="shared" si="24"/>
        <v/>
      </c>
      <c r="W121" s="87"/>
      <c r="X121" s="91"/>
      <c r="Y121" s="91"/>
      <c r="Z121" s="91"/>
      <c r="AA121" s="91"/>
      <c r="AB121" s="91"/>
      <c r="AC121" s="77" t="str">
        <f t="shared" si="25"/>
        <v/>
      </c>
      <c r="AD121" s="87"/>
      <c r="AE121" s="91"/>
      <c r="AF121" s="91"/>
      <c r="AG121" s="77" t="str">
        <f t="shared" si="26"/>
        <v/>
      </c>
      <c r="AH121" s="87"/>
      <c r="AI121" s="91"/>
      <c r="AJ121" s="91"/>
      <c r="AK121" s="91"/>
      <c r="AL121" s="91"/>
      <c r="AM121" s="91"/>
      <c r="AN121" s="91"/>
      <c r="AO121" s="91"/>
      <c r="AP121" s="91"/>
      <c r="AQ121" s="77" t="str">
        <f t="shared" si="27"/>
        <v/>
      </c>
      <c r="AR121" s="87"/>
      <c r="AS121" s="91"/>
      <c r="AT121" s="91"/>
      <c r="AU121" s="77" t="str">
        <f t="shared" si="28"/>
        <v/>
      </c>
      <c r="AV121" s="87"/>
      <c r="AW121" s="91"/>
      <c r="AX121" s="91"/>
      <c r="AY121" s="91"/>
      <c r="AZ121" s="91"/>
      <c r="BA121" s="1" t="str">
        <f t="shared" si="29"/>
        <v/>
      </c>
      <c r="BB121" s="87"/>
      <c r="BC121" s="95" t="str">
        <f t="shared" si="30"/>
        <v/>
      </c>
      <c r="BD121" s="1" t="str">
        <f t="shared" si="31"/>
        <v/>
      </c>
      <c r="BE121" s="87"/>
      <c r="BF121" s="95" t="str">
        <f t="shared" si="32"/>
        <v/>
      </c>
      <c r="BG121" s="1" t="str">
        <f t="shared" si="33"/>
        <v/>
      </c>
      <c r="BH121" s="87"/>
      <c r="BI121" s="95" t="str">
        <f t="shared" si="34"/>
        <v/>
      </c>
      <c r="BJ121" s="2"/>
      <c r="BK121" s="100" t="str">
        <f t="shared" si="18"/>
        <v>Scorpaena porcus</v>
      </c>
      <c r="BL121" s="84" t="str">
        <f t="shared" si="19"/>
        <v>BBS</v>
      </c>
      <c r="BM121" s="237">
        <f t="shared" si="35"/>
        <v>0</v>
      </c>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row>
    <row r="122" spans="1:252" s="4" customFormat="1" ht="18" customHeight="1" x14ac:dyDescent="0.2">
      <c r="A122" s="237"/>
      <c r="B122" s="84" t="s">
        <v>1291</v>
      </c>
      <c r="C122" s="100" t="s">
        <v>1292</v>
      </c>
      <c r="D122" s="158" t="s">
        <v>1293</v>
      </c>
      <c r="E122" s="158" t="s">
        <v>1294</v>
      </c>
      <c r="F122" s="159" t="s">
        <v>1295</v>
      </c>
      <c r="G122" s="168" t="str">
        <f t="shared" si="20"/>
        <v/>
      </c>
      <c r="H122" s="103"/>
      <c r="I122" s="77" t="str">
        <f t="shared" si="21"/>
        <v/>
      </c>
      <c r="J122" s="87"/>
      <c r="K122" s="90"/>
      <c r="L122" s="91"/>
      <c r="M122" s="91"/>
      <c r="N122" s="91"/>
      <c r="O122" s="91"/>
      <c r="P122" s="91"/>
      <c r="Q122" s="91"/>
      <c r="R122" s="91"/>
      <c r="S122" s="1" t="str">
        <f t="shared" si="22"/>
        <v/>
      </c>
      <c r="T122" s="87"/>
      <c r="U122" s="95" t="str">
        <f t="shared" si="23"/>
        <v/>
      </c>
      <c r="V122" s="77" t="str">
        <f t="shared" si="24"/>
        <v/>
      </c>
      <c r="W122" s="87"/>
      <c r="X122" s="91"/>
      <c r="Y122" s="91"/>
      <c r="Z122" s="91"/>
      <c r="AA122" s="91"/>
      <c r="AB122" s="91"/>
      <c r="AC122" s="77" t="str">
        <f t="shared" si="25"/>
        <v/>
      </c>
      <c r="AD122" s="87"/>
      <c r="AE122" s="91"/>
      <c r="AF122" s="91"/>
      <c r="AG122" s="77" t="str">
        <f t="shared" si="26"/>
        <v/>
      </c>
      <c r="AH122" s="87"/>
      <c r="AI122" s="91"/>
      <c r="AJ122" s="91"/>
      <c r="AK122" s="91"/>
      <c r="AL122" s="91"/>
      <c r="AM122" s="91"/>
      <c r="AN122" s="91"/>
      <c r="AO122" s="91"/>
      <c r="AP122" s="91"/>
      <c r="AQ122" s="77" t="str">
        <f t="shared" si="27"/>
        <v/>
      </c>
      <c r="AR122" s="87"/>
      <c r="AS122" s="91"/>
      <c r="AT122" s="91"/>
      <c r="AU122" s="77" t="str">
        <f t="shared" si="28"/>
        <v/>
      </c>
      <c r="AV122" s="87"/>
      <c r="AW122" s="91"/>
      <c r="AX122" s="91"/>
      <c r="AY122" s="91"/>
      <c r="AZ122" s="91"/>
      <c r="BA122" s="1" t="str">
        <f t="shared" si="29"/>
        <v/>
      </c>
      <c r="BB122" s="87"/>
      <c r="BC122" s="95" t="str">
        <f t="shared" si="30"/>
        <v/>
      </c>
      <c r="BD122" s="1" t="str">
        <f t="shared" si="31"/>
        <v/>
      </c>
      <c r="BE122" s="87"/>
      <c r="BF122" s="95" t="str">
        <f t="shared" si="32"/>
        <v/>
      </c>
      <c r="BG122" s="1" t="str">
        <f t="shared" si="33"/>
        <v/>
      </c>
      <c r="BH122" s="87"/>
      <c r="BI122" s="95" t="str">
        <f t="shared" si="34"/>
        <v/>
      </c>
      <c r="BJ122" s="2"/>
      <c r="BK122" s="100" t="str">
        <f t="shared" si="18"/>
        <v>Helicolenus dactylopterus</v>
      </c>
      <c r="BL122" s="84" t="str">
        <f t="shared" si="19"/>
        <v>BRF</v>
      </c>
      <c r="BM122" s="237">
        <f t="shared" si="35"/>
        <v>0</v>
      </c>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row>
    <row r="123" spans="1:252" s="4" customFormat="1" ht="18" customHeight="1" x14ac:dyDescent="0.2">
      <c r="A123" s="237"/>
      <c r="B123" s="84" t="s">
        <v>1296</v>
      </c>
      <c r="C123" s="100" t="s">
        <v>1297</v>
      </c>
      <c r="D123" s="158" t="s">
        <v>1298</v>
      </c>
      <c r="E123" s="158" t="s">
        <v>1299</v>
      </c>
      <c r="F123" s="159" t="s">
        <v>1300</v>
      </c>
      <c r="G123" s="168" t="str">
        <f t="shared" si="20"/>
        <v/>
      </c>
      <c r="H123" s="103"/>
      <c r="I123" s="77" t="str">
        <f t="shared" si="21"/>
        <v/>
      </c>
      <c r="J123" s="87"/>
      <c r="K123" s="90"/>
      <c r="L123" s="91"/>
      <c r="M123" s="91"/>
      <c r="N123" s="91"/>
      <c r="O123" s="91"/>
      <c r="P123" s="91"/>
      <c r="Q123" s="91"/>
      <c r="R123" s="91"/>
      <c r="S123" s="1" t="str">
        <f t="shared" si="22"/>
        <v/>
      </c>
      <c r="T123" s="87"/>
      <c r="U123" s="95" t="str">
        <f t="shared" si="23"/>
        <v/>
      </c>
      <c r="V123" s="77" t="str">
        <f t="shared" si="24"/>
        <v/>
      </c>
      <c r="W123" s="87"/>
      <c r="X123" s="91"/>
      <c r="Y123" s="91"/>
      <c r="Z123" s="91"/>
      <c r="AA123" s="91"/>
      <c r="AB123" s="91"/>
      <c r="AC123" s="77" t="str">
        <f t="shared" si="25"/>
        <v/>
      </c>
      <c r="AD123" s="87"/>
      <c r="AE123" s="91"/>
      <c r="AF123" s="91"/>
      <c r="AG123" s="77" t="str">
        <f t="shared" si="26"/>
        <v/>
      </c>
      <c r="AH123" s="87"/>
      <c r="AI123" s="91"/>
      <c r="AJ123" s="91"/>
      <c r="AK123" s="91"/>
      <c r="AL123" s="91"/>
      <c r="AM123" s="91"/>
      <c r="AN123" s="91"/>
      <c r="AO123" s="91"/>
      <c r="AP123" s="91"/>
      <c r="AQ123" s="77" t="str">
        <f t="shared" si="27"/>
        <v/>
      </c>
      <c r="AR123" s="87"/>
      <c r="AS123" s="91"/>
      <c r="AT123" s="91"/>
      <c r="AU123" s="77" t="str">
        <f t="shared" si="28"/>
        <v/>
      </c>
      <c r="AV123" s="87"/>
      <c r="AW123" s="91"/>
      <c r="AX123" s="91"/>
      <c r="AY123" s="91"/>
      <c r="AZ123" s="91"/>
      <c r="BA123" s="1" t="str">
        <f t="shared" si="29"/>
        <v/>
      </c>
      <c r="BB123" s="87"/>
      <c r="BC123" s="95" t="str">
        <f t="shared" si="30"/>
        <v/>
      </c>
      <c r="BD123" s="1" t="str">
        <f t="shared" si="31"/>
        <v/>
      </c>
      <c r="BE123" s="87"/>
      <c r="BF123" s="95" t="str">
        <f t="shared" si="32"/>
        <v/>
      </c>
      <c r="BG123" s="1" t="str">
        <f t="shared" si="33"/>
        <v/>
      </c>
      <c r="BH123" s="87"/>
      <c r="BI123" s="95" t="str">
        <f t="shared" si="34"/>
        <v/>
      </c>
      <c r="BJ123" s="2"/>
      <c r="BK123" s="100" t="str">
        <f t="shared" si="18"/>
        <v>Cepola macrophthalma</v>
      </c>
      <c r="BL123" s="84" t="str">
        <f t="shared" si="19"/>
        <v>CBC</v>
      </c>
      <c r="BM123" s="237">
        <f t="shared" si="35"/>
        <v>0</v>
      </c>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row>
    <row r="124" spans="1:252" ht="18" customHeight="1" x14ac:dyDescent="0.2">
      <c r="A124" s="237"/>
      <c r="B124" s="84" t="s">
        <v>1301</v>
      </c>
      <c r="C124" s="100" t="s">
        <v>1302</v>
      </c>
      <c r="D124" s="158" t="s">
        <v>1303</v>
      </c>
      <c r="E124" s="158" t="s">
        <v>1304</v>
      </c>
      <c r="F124" s="159" t="s">
        <v>1305</v>
      </c>
      <c r="G124" s="168" t="str">
        <f t="shared" si="20"/>
        <v/>
      </c>
      <c r="H124" s="103"/>
      <c r="I124" s="77" t="str">
        <f t="shared" si="21"/>
        <v/>
      </c>
      <c r="J124" s="87"/>
      <c r="K124" s="90"/>
      <c r="L124" s="91"/>
      <c r="M124" s="91"/>
      <c r="N124" s="91"/>
      <c r="O124" s="91"/>
      <c r="P124" s="91"/>
      <c r="Q124" s="91"/>
      <c r="R124" s="91"/>
      <c r="S124" s="1" t="str">
        <f t="shared" si="22"/>
        <v/>
      </c>
      <c r="T124" s="87"/>
      <c r="U124" s="95" t="str">
        <f t="shared" si="23"/>
        <v/>
      </c>
      <c r="V124" s="77" t="str">
        <f t="shared" si="24"/>
        <v/>
      </c>
      <c r="W124" s="87"/>
      <c r="X124" s="91"/>
      <c r="Y124" s="91"/>
      <c r="Z124" s="91"/>
      <c r="AA124" s="91"/>
      <c r="AB124" s="91"/>
      <c r="AC124" s="77" t="str">
        <f t="shared" si="25"/>
        <v/>
      </c>
      <c r="AD124" s="87"/>
      <c r="AE124" s="91"/>
      <c r="AF124" s="91"/>
      <c r="AG124" s="77" t="str">
        <f t="shared" si="26"/>
        <v/>
      </c>
      <c r="AH124" s="87"/>
      <c r="AI124" s="91"/>
      <c r="AJ124" s="91"/>
      <c r="AK124" s="91"/>
      <c r="AL124" s="91"/>
      <c r="AM124" s="91"/>
      <c r="AN124" s="91"/>
      <c r="AO124" s="91"/>
      <c r="AP124" s="91"/>
      <c r="AQ124" s="77" t="str">
        <f t="shared" si="27"/>
        <v/>
      </c>
      <c r="AR124" s="87"/>
      <c r="AS124" s="91"/>
      <c r="AT124" s="91"/>
      <c r="AU124" s="77" t="str">
        <f t="shared" si="28"/>
        <v/>
      </c>
      <c r="AV124" s="87"/>
      <c r="AW124" s="91"/>
      <c r="AX124" s="91"/>
      <c r="AY124" s="91"/>
      <c r="AZ124" s="91"/>
      <c r="BA124" s="1" t="str">
        <f t="shared" si="29"/>
        <v/>
      </c>
      <c r="BB124" s="87"/>
      <c r="BC124" s="95" t="str">
        <f t="shared" si="30"/>
        <v/>
      </c>
      <c r="BD124" s="1" t="str">
        <f t="shared" si="31"/>
        <v/>
      </c>
      <c r="BE124" s="87"/>
      <c r="BF124" s="95" t="str">
        <f t="shared" si="32"/>
        <v/>
      </c>
      <c r="BG124" s="1" t="str">
        <f t="shared" si="33"/>
        <v/>
      </c>
      <c r="BH124" s="87"/>
      <c r="BI124" s="95" t="str">
        <f t="shared" si="34"/>
        <v/>
      </c>
      <c r="BK124" s="100" t="str">
        <f t="shared" si="18"/>
        <v>Centrolophidae</v>
      </c>
      <c r="BL124" s="84" t="str">
        <f t="shared" si="19"/>
        <v>CEN</v>
      </c>
      <c r="BM124" s="237">
        <f t="shared" si="35"/>
        <v>0</v>
      </c>
    </row>
    <row r="125" spans="1:252" s="4" customFormat="1" ht="18" customHeight="1" x14ac:dyDescent="0.2">
      <c r="A125" s="237"/>
      <c r="B125" s="84" t="s">
        <v>508</v>
      </c>
      <c r="C125" s="100" t="s">
        <v>509</v>
      </c>
      <c r="D125" s="158" t="s">
        <v>510</v>
      </c>
      <c r="E125" s="158" t="s">
        <v>511</v>
      </c>
      <c r="F125" s="159" t="s">
        <v>512</v>
      </c>
      <c r="G125" s="168" t="str">
        <f t="shared" si="20"/>
        <v/>
      </c>
      <c r="H125" s="103"/>
      <c r="I125" s="77" t="str">
        <f t="shared" si="21"/>
        <v/>
      </c>
      <c r="J125" s="87"/>
      <c r="K125" s="90"/>
      <c r="L125" s="91"/>
      <c r="M125" s="91"/>
      <c r="N125" s="91"/>
      <c r="O125" s="91"/>
      <c r="P125" s="91"/>
      <c r="Q125" s="91"/>
      <c r="R125" s="91"/>
      <c r="S125" s="1" t="str">
        <f t="shared" si="22"/>
        <v/>
      </c>
      <c r="T125" s="87"/>
      <c r="U125" s="95" t="str">
        <f t="shared" si="23"/>
        <v/>
      </c>
      <c r="V125" s="77" t="str">
        <f t="shared" si="24"/>
        <v/>
      </c>
      <c r="W125" s="87"/>
      <c r="X125" s="91"/>
      <c r="Y125" s="91"/>
      <c r="Z125" s="91"/>
      <c r="AA125" s="91"/>
      <c r="AB125" s="91"/>
      <c r="AC125" s="77" t="str">
        <f t="shared" si="25"/>
        <v/>
      </c>
      <c r="AD125" s="87"/>
      <c r="AE125" s="91"/>
      <c r="AF125" s="91"/>
      <c r="AG125" s="77" t="str">
        <f t="shared" si="26"/>
        <v/>
      </c>
      <c r="AH125" s="87"/>
      <c r="AI125" s="91"/>
      <c r="AJ125" s="91"/>
      <c r="AK125" s="91"/>
      <c r="AL125" s="91"/>
      <c r="AM125" s="91"/>
      <c r="AN125" s="91"/>
      <c r="AO125" s="91"/>
      <c r="AP125" s="91"/>
      <c r="AQ125" s="77" t="str">
        <f t="shared" si="27"/>
        <v/>
      </c>
      <c r="AR125" s="87"/>
      <c r="AS125" s="91"/>
      <c r="AT125" s="91"/>
      <c r="AU125" s="77" t="str">
        <f t="shared" si="28"/>
        <v/>
      </c>
      <c r="AV125" s="87"/>
      <c r="AW125" s="91"/>
      <c r="AX125" s="91"/>
      <c r="AY125" s="91"/>
      <c r="AZ125" s="91"/>
      <c r="BA125" s="1" t="str">
        <f t="shared" si="29"/>
        <v/>
      </c>
      <c r="BB125" s="87"/>
      <c r="BC125" s="95" t="str">
        <f t="shared" si="30"/>
        <v/>
      </c>
      <c r="BD125" s="1" t="str">
        <f t="shared" si="31"/>
        <v/>
      </c>
      <c r="BE125" s="87"/>
      <c r="BF125" s="95" t="str">
        <f t="shared" si="32"/>
        <v/>
      </c>
      <c r="BG125" s="1" t="str">
        <f t="shared" si="33"/>
        <v/>
      </c>
      <c r="BH125" s="87"/>
      <c r="BI125" s="95" t="str">
        <f t="shared" si="34"/>
        <v/>
      </c>
      <c r="BJ125" s="2"/>
      <c r="BK125" s="100" t="str">
        <f t="shared" si="18"/>
        <v>Conger conger</v>
      </c>
      <c r="BL125" s="84" t="str">
        <f t="shared" si="19"/>
        <v>COE</v>
      </c>
      <c r="BM125" s="237">
        <f t="shared" si="35"/>
        <v>0</v>
      </c>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row>
    <row r="126" spans="1:252" s="4" customFormat="1" ht="18" customHeight="1" x14ac:dyDescent="0.2">
      <c r="A126" s="237"/>
      <c r="B126" s="84" t="s">
        <v>1022</v>
      </c>
      <c r="C126" s="100" t="s">
        <v>1023</v>
      </c>
      <c r="D126" s="158" t="s">
        <v>1024</v>
      </c>
      <c r="E126" s="158" t="s">
        <v>1025</v>
      </c>
      <c r="F126" s="159" t="s">
        <v>1026</v>
      </c>
      <c r="G126" s="168" t="str">
        <f t="shared" si="20"/>
        <v/>
      </c>
      <c r="H126" s="103"/>
      <c r="I126" s="77" t="str">
        <f t="shared" si="21"/>
        <v/>
      </c>
      <c r="J126" s="87"/>
      <c r="K126" s="90"/>
      <c r="L126" s="91"/>
      <c r="M126" s="91"/>
      <c r="N126" s="91"/>
      <c r="O126" s="91"/>
      <c r="P126" s="91"/>
      <c r="Q126" s="91"/>
      <c r="R126" s="91"/>
      <c r="S126" s="1" t="str">
        <f t="shared" si="22"/>
        <v/>
      </c>
      <c r="T126" s="87"/>
      <c r="U126" s="95" t="str">
        <f t="shared" si="23"/>
        <v/>
      </c>
      <c r="V126" s="77" t="str">
        <f t="shared" si="24"/>
        <v/>
      </c>
      <c r="W126" s="87"/>
      <c r="X126" s="91"/>
      <c r="Y126" s="91"/>
      <c r="Z126" s="91"/>
      <c r="AA126" s="91"/>
      <c r="AB126" s="91"/>
      <c r="AC126" s="77" t="str">
        <f t="shared" si="25"/>
        <v/>
      </c>
      <c r="AD126" s="87"/>
      <c r="AE126" s="91"/>
      <c r="AF126" s="91"/>
      <c r="AG126" s="77" t="str">
        <f t="shared" si="26"/>
        <v/>
      </c>
      <c r="AH126" s="87"/>
      <c r="AI126" s="91"/>
      <c r="AJ126" s="91"/>
      <c r="AK126" s="91"/>
      <c r="AL126" s="91"/>
      <c r="AM126" s="91"/>
      <c r="AN126" s="91"/>
      <c r="AO126" s="91"/>
      <c r="AP126" s="91"/>
      <c r="AQ126" s="77" t="str">
        <f t="shared" si="27"/>
        <v/>
      </c>
      <c r="AR126" s="87"/>
      <c r="AS126" s="91"/>
      <c r="AT126" s="91"/>
      <c r="AU126" s="77" t="str">
        <f t="shared" si="28"/>
        <v/>
      </c>
      <c r="AV126" s="87"/>
      <c r="AW126" s="91"/>
      <c r="AX126" s="91"/>
      <c r="AY126" s="91"/>
      <c r="AZ126" s="91"/>
      <c r="BA126" s="1" t="str">
        <f t="shared" si="29"/>
        <v/>
      </c>
      <c r="BB126" s="87"/>
      <c r="BC126" s="95" t="str">
        <f t="shared" si="30"/>
        <v/>
      </c>
      <c r="BD126" s="1" t="str">
        <f t="shared" si="31"/>
        <v/>
      </c>
      <c r="BE126" s="87"/>
      <c r="BF126" s="95" t="str">
        <f t="shared" si="32"/>
        <v/>
      </c>
      <c r="BG126" s="1" t="str">
        <f t="shared" si="33"/>
        <v/>
      </c>
      <c r="BH126" s="87"/>
      <c r="BI126" s="95" t="str">
        <f t="shared" si="34"/>
        <v/>
      </c>
      <c r="BJ126" s="2"/>
      <c r="BK126" s="100" t="str">
        <f t="shared" si="18"/>
        <v>Perciformes</v>
      </c>
      <c r="BL126" s="84" t="str">
        <f t="shared" si="19"/>
        <v>DPX</v>
      </c>
      <c r="BM126" s="237">
        <f t="shared" si="35"/>
        <v>0</v>
      </c>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row>
    <row r="127" spans="1:252" s="4" customFormat="1" ht="18" customHeight="1" x14ac:dyDescent="0.2">
      <c r="A127" s="237"/>
      <c r="B127" s="84" t="s">
        <v>1306</v>
      </c>
      <c r="C127" s="100" t="s">
        <v>1307</v>
      </c>
      <c r="D127" s="158" t="s">
        <v>1308</v>
      </c>
      <c r="E127" s="158" t="s">
        <v>1309</v>
      </c>
      <c r="F127" s="159" t="s">
        <v>1310</v>
      </c>
      <c r="G127" s="168" t="str">
        <f t="shared" si="20"/>
        <v/>
      </c>
      <c r="H127" s="103"/>
      <c r="I127" s="77" t="str">
        <f t="shared" si="21"/>
        <v/>
      </c>
      <c r="J127" s="87"/>
      <c r="K127" s="90"/>
      <c r="L127" s="91"/>
      <c r="M127" s="91"/>
      <c r="N127" s="91"/>
      <c r="O127" s="91"/>
      <c r="P127" s="91"/>
      <c r="Q127" s="91"/>
      <c r="R127" s="91"/>
      <c r="S127" s="1" t="str">
        <f t="shared" si="22"/>
        <v/>
      </c>
      <c r="T127" s="87"/>
      <c r="U127" s="95" t="str">
        <f t="shared" si="23"/>
        <v/>
      </c>
      <c r="V127" s="77" t="str">
        <f t="shared" si="24"/>
        <v/>
      </c>
      <c r="W127" s="87"/>
      <c r="X127" s="91"/>
      <c r="Y127" s="91"/>
      <c r="Z127" s="91"/>
      <c r="AA127" s="91"/>
      <c r="AB127" s="91"/>
      <c r="AC127" s="77" t="str">
        <f t="shared" si="25"/>
        <v/>
      </c>
      <c r="AD127" s="87"/>
      <c r="AE127" s="91"/>
      <c r="AF127" s="91"/>
      <c r="AG127" s="77" t="str">
        <f t="shared" si="26"/>
        <v/>
      </c>
      <c r="AH127" s="87"/>
      <c r="AI127" s="91"/>
      <c r="AJ127" s="91"/>
      <c r="AK127" s="91"/>
      <c r="AL127" s="91"/>
      <c r="AM127" s="91"/>
      <c r="AN127" s="91"/>
      <c r="AO127" s="91"/>
      <c r="AP127" s="91"/>
      <c r="AQ127" s="77" t="str">
        <f t="shared" si="27"/>
        <v/>
      </c>
      <c r="AR127" s="87"/>
      <c r="AS127" s="91"/>
      <c r="AT127" s="91"/>
      <c r="AU127" s="77" t="str">
        <f t="shared" si="28"/>
        <v/>
      </c>
      <c r="AV127" s="87"/>
      <c r="AW127" s="91"/>
      <c r="AX127" s="91"/>
      <c r="AY127" s="91"/>
      <c r="AZ127" s="91"/>
      <c r="BA127" s="1" t="str">
        <f t="shared" si="29"/>
        <v/>
      </c>
      <c r="BB127" s="87"/>
      <c r="BC127" s="95" t="str">
        <f t="shared" si="30"/>
        <v/>
      </c>
      <c r="BD127" s="1" t="str">
        <f t="shared" si="31"/>
        <v/>
      </c>
      <c r="BE127" s="87"/>
      <c r="BF127" s="95" t="str">
        <f t="shared" si="32"/>
        <v/>
      </c>
      <c r="BG127" s="1" t="str">
        <f t="shared" si="33"/>
        <v/>
      </c>
      <c r="BH127" s="87"/>
      <c r="BI127" s="95" t="str">
        <f t="shared" si="34"/>
        <v/>
      </c>
      <c r="BJ127" s="2"/>
      <c r="BK127" s="100" t="str">
        <f t="shared" si="18"/>
        <v>Epigonus telescopus</v>
      </c>
      <c r="BL127" s="84" t="str">
        <f t="shared" si="19"/>
        <v>EPI</v>
      </c>
      <c r="BM127" s="237">
        <f t="shared" si="35"/>
        <v>0</v>
      </c>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row>
    <row r="128" spans="1:252" s="4" customFormat="1" ht="18" customHeight="1" x14ac:dyDescent="0.2">
      <c r="A128" s="237"/>
      <c r="B128" s="84" t="s">
        <v>863</v>
      </c>
      <c r="C128" s="100" t="s">
        <v>859</v>
      </c>
      <c r="D128" s="158" t="s">
        <v>860</v>
      </c>
      <c r="E128" s="158" t="s">
        <v>861</v>
      </c>
      <c r="F128" s="159" t="s">
        <v>862</v>
      </c>
      <c r="G128" s="168" t="str">
        <f t="shared" si="20"/>
        <v/>
      </c>
      <c r="H128" s="103"/>
      <c r="I128" s="77" t="str">
        <f t="shared" si="21"/>
        <v/>
      </c>
      <c r="J128" s="87"/>
      <c r="K128" s="90"/>
      <c r="L128" s="91"/>
      <c r="M128" s="91"/>
      <c r="N128" s="91"/>
      <c r="O128" s="91"/>
      <c r="P128" s="91"/>
      <c r="Q128" s="91"/>
      <c r="R128" s="91"/>
      <c r="S128" s="1" t="str">
        <f t="shared" si="22"/>
        <v/>
      </c>
      <c r="T128" s="87"/>
      <c r="U128" s="95" t="str">
        <f t="shared" si="23"/>
        <v/>
      </c>
      <c r="V128" s="77" t="str">
        <f t="shared" si="24"/>
        <v/>
      </c>
      <c r="W128" s="87"/>
      <c r="X128" s="91"/>
      <c r="Y128" s="91"/>
      <c r="Z128" s="91"/>
      <c r="AA128" s="91"/>
      <c r="AB128" s="91"/>
      <c r="AC128" s="77" t="str">
        <f t="shared" si="25"/>
        <v/>
      </c>
      <c r="AD128" s="87"/>
      <c r="AE128" s="91"/>
      <c r="AF128" s="91"/>
      <c r="AG128" s="77" t="str">
        <f t="shared" si="26"/>
        <v/>
      </c>
      <c r="AH128" s="87"/>
      <c r="AI128" s="91"/>
      <c r="AJ128" s="91"/>
      <c r="AK128" s="91"/>
      <c r="AL128" s="91"/>
      <c r="AM128" s="91"/>
      <c r="AN128" s="91"/>
      <c r="AO128" s="91"/>
      <c r="AP128" s="91"/>
      <c r="AQ128" s="77" t="str">
        <f t="shared" si="27"/>
        <v/>
      </c>
      <c r="AR128" s="87"/>
      <c r="AS128" s="91"/>
      <c r="AT128" s="91"/>
      <c r="AU128" s="77" t="str">
        <f t="shared" si="28"/>
        <v/>
      </c>
      <c r="AV128" s="87"/>
      <c r="AW128" s="91"/>
      <c r="AX128" s="91"/>
      <c r="AY128" s="91"/>
      <c r="AZ128" s="91"/>
      <c r="BA128" s="1" t="str">
        <f t="shared" si="29"/>
        <v/>
      </c>
      <c r="BB128" s="87"/>
      <c r="BC128" s="95" t="str">
        <f t="shared" si="30"/>
        <v/>
      </c>
      <c r="BD128" s="1" t="str">
        <f t="shared" si="31"/>
        <v/>
      </c>
      <c r="BE128" s="87"/>
      <c r="BF128" s="95" t="str">
        <f t="shared" si="32"/>
        <v/>
      </c>
      <c r="BG128" s="1" t="str">
        <f t="shared" si="33"/>
        <v/>
      </c>
      <c r="BH128" s="87"/>
      <c r="BI128" s="95" t="str">
        <f t="shared" si="34"/>
        <v/>
      </c>
      <c r="BJ128" s="2"/>
      <c r="BK128" s="100" t="str">
        <f t="shared" si="18"/>
        <v>Eutrigla gurnardus</v>
      </c>
      <c r="BL128" s="84" t="str">
        <f t="shared" si="19"/>
        <v>GUG</v>
      </c>
      <c r="BM128" s="237">
        <f t="shared" si="35"/>
        <v>0</v>
      </c>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row>
    <row r="129" spans="1:252" s="4" customFormat="1" ht="18" customHeight="1" x14ac:dyDescent="0.2">
      <c r="A129" s="237"/>
      <c r="B129" s="84" t="s">
        <v>872</v>
      </c>
      <c r="C129" s="100" t="s">
        <v>907</v>
      </c>
      <c r="D129" s="158" t="s">
        <v>868</v>
      </c>
      <c r="E129" s="158" t="s">
        <v>869</v>
      </c>
      <c r="F129" s="159" t="s">
        <v>870</v>
      </c>
      <c r="G129" s="168" t="str">
        <f t="shared" si="20"/>
        <v/>
      </c>
      <c r="H129" s="103"/>
      <c r="I129" s="77" t="str">
        <f t="shared" si="21"/>
        <v/>
      </c>
      <c r="J129" s="87"/>
      <c r="K129" s="90"/>
      <c r="L129" s="91"/>
      <c r="M129" s="91"/>
      <c r="N129" s="91"/>
      <c r="O129" s="91"/>
      <c r="P129" s="91"/>
      <c r="Q129" s="91"/>
      <c r="R129" s="91"/>
      <c r="S129" s="1" t="str">
        <f t="shared" si="22"/>
        <v/>
      </c>
      <c r="T129" s="87"/>
      <c r="U129" s="95" t="str">
        <f t="shared" si="23"/>
        <v/>
      </c>
      <c r="V129" s="77" t="str">
        <f t="shared" si="24"/>
        <v/>
      </c>
      <c r="W129" s="87"/>
      <c r="X129" s="91"/>
      <c r="Y129" s="91"/>
      <c r="Z129" s="91"/>
      <c r="AA129" s="91"/>
      <c r="AB129" s="91"/>
      <c r="AC129" s="77" t="str">
        <f t="shared" si="25"/>
        <v/>
      </c>
      <c r="AD129" s="87"/>
      <c r="AE129" s="91"/>
      <c r="AF129" s="91"/>
      <c r="AG129" s="77" t="str">
        <f t="shared" si="26"/>
        <v/>
      </c>
      <c r="AH129" s="87"/>
      <c r="AI129" s="91"/>
      <c r="AJ129" s="91"/>
      <c r="AK129" s="91"/>
      <c r="AL129" s="91"/>
      <c r="AM129" s="91"/>
      <c r="AN129" s="91"/>
      <c r="AO129" s="91"/>
      <c r="AP129" s="91"/>
      <c r="AQ129" s="77" t="str">
        <f t="shared" si="27"/>
        <v/>
      </c>
      <c r="AR129" s="87"/>
      <c r="AS129" s="91"/>
      <c r="AT129" s="91"/>
      <c r="AU129" s="77" t="str">
        <f t="shared" si="28"/>
        <v/>
      </c>
      <c r="AV129" s="87"/>
      <c r="AW129" s="91"/>
      <c r="AX129" s="91"/>
      <c r="AY129" s="91"/>
      <c r="AZ129" s="91"/>
      <c r="BA129" s="1" t="str">
        <f t="shared" si="29"/>
        <v/>
      </c>
      <c r="BB129" s="87"/>
      <c r="BC129" s="95" t="str">
        <f t="shared" si="30"/>
        <v/>
      </c>
      <c r="BD129" s="1" t="str">
        <f t="shared" si="31"/>
        <v/>
      </c>
      <c r="BE129" s="87"/>
      <c r="BF129" s="95" t="str">
        <f t="shared" si="32"/>
        <v/>
      </c>
      <c r="BG129" s="1" t="str">
        <f t="shared" si="33"/>
        <v/>
      </c>
      <c r="BH129" s="87"/>
      <c r="BI129" s="95" t="str">
        <f t="shared" si="34"/>
        <v/>
      </c>
      <c r="BJ129" s="2"/>
      <c r="BK129" s="100" t="str">
        <f t="shared" si="18"/>
        <v>Aspitrigla cuculus</v>
      </c>
      <c r="BL129" s="84" t="str">
        <f t="shared" si="19"/>
        <v>GUR</v>
      </c>
      <c r="BM129" s="237">
        <f t="shared" si="35"/>
        <v>0</v>
      </c>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row>
    <row r="130" spans="1:252" s="4" customFormat="1" ht="18" customHeight="1" x14ac:dyDescent="0.2">
      <c r="A130" s="237"/>
      <c r="B130" s="84" t="s">
        <v>871</v>
      </c>
      <c r="C130" s="100" t="s">
        <v>864</v>
      </c>
      <c r="D130" s="158" t="s">
        <v>865</v>
      </c>
      <c r="E130" s="158" t="s">
        <v>866</v>
      </c>
      <c r="F130" s="159" t="s">
        <v>867</v>
      </c>
      <c r="G130" s="168" t="str">
        <f t="shared" si="20"/>
        <v/>
      </c>
      <c r="H130" s="103"/>
      <c r="I130" s="77" t="str">
        <f t="shared" si="21"/>
        <v/>
      </c>
      <c r="J130" s="87"/>
      <c r="K130" s="90"/>
      <c r="L130" s="91"/>
      <c r="M130" s="91"/>
      <c r="N130" s="91"/>
      <c r="O130" s="91"/>
      <c r="P130" s="91"/>
      <c r="Q130" s="91"/>
      <c r="R130" s="91"/>
      <c r="S130" s="1" t="str">
        <f t="shared" si="22"/>
        <v/>
      </c>
      <c r="T130" s="87"/>
      <c r="U130" s="95" t="str">
        <f t="shared" si="23"/>
        <v/>
      </c>
      <c r="V130" s="77" t="str">
        <f t="shared" si="24"/>
        <v/>
      </c>
      <c r="W130" s="87"/>
      <c r="X130" s="91"/>
      <c r="Y130" s="91"/>
      <c r="Z130" s="91"/>
      <c r="AA130" s="91"/>
      <c r="AB130" s="91"/>
      <c r="AC130" s="77" t="str">
        <f t="shared" si="25"/>
        <v/>
      </c>
      <c r="AD130" s="87"/>
      <c r="AE130" s="91"/>
      <c r="AF130" s="91"/>
      <c r="AG130" s="77" t="str">
        <f t="shared" si="26"/>
        <v/>
      </c>
      <c r="AH130" s="87"/>
      <c r="AI130" s="91"/>
      <c r="AJ130" s="91"/>
      <c r="AK130" s="91"/>
      <c r="AL130" s="91"/>
      <c r="AM130" s="91"/>
      <c r="AN130" s="91"/>
      <c r="AO130" s="91"/>
      <c r="AP130" s="91"/>
      <c r="AQ130" s="77" t="str">
        <f t="shared" si="27"/>
        <v/>
      </c>
      <c r="AR130" s="87"/>
      <c r="AS130" s="91"/>
      <c r="AT130" s="91"/>
      <c r="AU130" s="77" t="str">
        <f t="shared" si="28"/>
        <v/>
      </c>
      <c r="AV130" s="87"/>
      <c r="AW130" s="91"/>
      <c r="AX130" s="91"/>
      <c r="AY130" s="91"/>
      <c r="AZ130" s="91"/>
      <c r="BA130" s="1" t="str">
        <f t="shared" si="29"/>
        <v/>
      </c>
      <c r="BB130" s="87"/>
      <c r="BC130" s="95" t="str">
        <f t="shared" si="30"/>
        <v/>
      </c>
      <c r="BD130" s="1" t="str">
        <f t="shared" si="31"/>
        <v/>
      </c>
      <c r="BE130" s="87"/>
      <c r="BF130" s="95" t="str">
        <f t="shared" si="32"/>
        <v/>
      </c>
      <c r="BG130" s="1" t="str">
        <f t="shared" si="33"/>
        <v/>
      </c>
      <c r="BH130" s="87"/>
      <c r="BI130" s="95" t="str">
        <f t="shared" si="34"/>
        <v/>
      </c>
      <c r="BJ130" s="2"/>
      <c r="BK130" s="100" t="str">
        <f t="shared" si="18"/>
        <v>Chelidonichthys lucerna</v>
      </c>
      <c r="BL130" s="84" t="str">
        <f t="shared" si="19"/>
        <v>GUU</v>
      </c>
      <c r="BM130" s="237">
        <f t="shared" si="35"/>
        <v>0</v>
      </c>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row>
    <row r="131" spans="1:252" s="4" customFormat="1" ht="18" customHeight="1" x14ac:dyDescent="0.2">
      <c r="A131" s="237"/>
      <c r="B131" s="84" t="s">
        <v>533</v>
      </c>
      <c r="C131" s="100" t="s">
        <v>534</v>
      </c>
      <c r="D131" s="158" t="s">
        <v>535</v>
      </c>
      <c r="E131" s="158" t="s">
        <v>536</v>
      </c>
      <c r="F131" s="159" t="s">
        <v>537</v>
      </c>
      <c r="G131" s="168" t="str">
        <f t="shared" si="20"/>
        <v/>
      </c>
      <c r="H131" s="103"/>
      <c r="I131" s="77" t="str">
        <f t="shared" si="21"/>
        <v/>
      </c>
      <c r="J131" s="87"/>
      <c r="K131" s="90"/>
      <c r="L131" s="91"/>
      <c r="M131" s="91"/>
      <c r="N131" s="91"/>
      <c r="O131" s="91"/>
      <c r="P131" s="91"/>
      <c r="Q131" s="91"/>
      <c r="R131" s="91"/>
      <c r="S131" s="1" t="str">
        <f t="shared" si="22"/>
        <v/>
      </c>
      <c r="T131" s="87"/>
      <c r="U131" s="95" t="str">
        <f t="shared" si="23"/>
        <v/>
      </c>
      <c r="V131" s="77" t="str">
        <f t="shared" si="24"/>
        <v/>
      </c>
      <c r="W131" s="87"/>
      <c r="X131" s="91"/>
      <c r="Y131" s="91"/>
      <c r="Z131" s="91"/>
      <c r="AA131" s="91"/>
      <c r="AB131" s="91"/>
      <c r="AC131" s="77" t="str">
        <f t="shared" si="25"/>
        <v/>
      </c>
      <c r="AD131" s="87"/>
      <c r="AE131" s="91"/>
      <c r="AF131" s="91"/>
      <c r="AG131" s="77" t="str">
        <f t="shared" si="26"/>
        <v/>
      </c>
      <c r="AH131" s="87"/>
      <c r="AI131" s="91"/>
      <c r="AJ131" s="91"/>
      <c r="AK131" s="91"/>
      <c r="AL131" s="91"/>
      <c r="AM131" s="91"/>
      <c r="AN131" s="91"/>
      <c r="AO131" s="91"/>
      <c r="AP131" s="91"/>
      <c r="AQ131" s="77" t="str">
        <f t="shared" si="27"/>
        <v/>
      </c>
      <c r="AR131" s="87"/>
      <c r="AS131" s="91"/>
      <c r="AT131" s="91"/>
      <c r="AU131" s="77" t="str">
        <f t="shared" si="28"/>
        <v/>
      </c>
      <c r="AV131" s="87"/>
      <c r="AW131" s="91"/>
      <c r="AX131" s="91"/>
      <c r="AY131" s="91"/>
      <c r="AZ131" s="91"/>
      <c r="BA131" s="1" t="str">
        <f t="shared" si="29"/>
        <v/>
      </c>
      <c r="BB131" s="87"/>
      <c r="BC131" s="95" t="str">
        <f t="shared" si="30"/>
        <v/>
      </c>
      <c r="BD131" s="1" t="str">
        <f t="shared" si="31"/>
        <v/>
      </c>
      <c r="BE131" s="87"/>
      <c r="BF131" s="95" t="str">
        <f t="shared" si="32"/>
        <v/>
      </c>
      <c r="BG131" s="1" t="str">
        <f t="shared" si="33"/>
        <v/>
      </c>
      <c r="BH131" s="87"/>
      <c r="BI131" s="95" t="str">
        <f t="shared" si="34"/>
        <v/>
      </c>
      <c r="BJ131" s="2"/>
      <c r="BK131" s="100" t="str">
        <f t="shared" si="18"/>
        <v>Triglidae</v>
      </c>
      <c r="BL131" s="84" t="str">
        <f t="shared" si="19"/>
        <v>GUX</v>
      </c>
      <c r="BM131" s="237">
        <f t="shared" si="35"/>
        <v>0</v>
      </c>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row>
    <row r="132" spans="1:252" s="4" customFormat="1" ht="18" customHeight="1" x14ac:dyDescent="0.2">
      <c r="A132" s="237"/>
      <c r="B132" s="84" t="s">
        <v>513</v>
      </c>
      <c r="C132" s="100" t="s">
        <v>514</v>
      </c>
      <c r="D132" s="158" t="s">
        <v>515</v>
      </c>
      <c r="E132" s="158" t="s">
        <v>516</v>
      </c>
      <c r="F132" s="159" t="s">
        <v>517</v>
      </c>
      <c r="G132" s="168" t="str">
        <f t="shared" si="20"/>
        <v/>
      </c>
      <c r="H132" s="103"/>
      <c r="I132" s="77" t="str">
        <f t="shared" si="21"/>
        <v/>
      </c>
      <c r="J132" s="87"/>
      <c r="K132" s="90"/>
      <c r="L132" s="91"/>
      <c r="M132" s="91"/>
      <c r="N132" s="91"/>
      <c r="O132" s="91"/>
      <c r="P132" s="91"/>
      <c r="Q132" s="91"/>
      <c r="R132" s="91"/>
      <c r="S132" s="1" t="str">
        <f t="shared" si="22"/>
        <v/>
      </c>
      <c r="T132" s="87"/>
      <c r="U132" s="95" t="str">
        <f t="shared" si="23"/>
        <v/>
      </c>
      <c r="V132" s="77" t="str">
        <f t="shared" si="24"/>
        <v/>
      </c>
      <c r="W132" s="87"/>
      <c r="X132" s="91"/>
      <c r="Y132" s="91"/>
      <c r="Z132" s="91"/>
      <c r="AA132" s="91"/>
      <c r="AB132" s="91"/>
      <c r="AC132" s="77" t="str">
        <f t="shared" si="25"/>
        <v/>
      </c>
      <c r="AD132" s="87"/>
      <c r="AE132" s="91"/>
      <c r="AF132" s="91"/>
      <c r="AG132" s="77" t="str">
        <f t="shared" si="26"/>
        <v/>
      </c>
      <c r="AH132" s="87"/>
      <c r="AI132" s="91"/>
      <c r="AJ132" s="91"/>
      <c r="AK132" s="91"/>
      <c r="AL132" s="91"/>
      <c r="AM132" s="91"/>
      <c r="AN132" s="91"/>
      <c r="AO132" s="91"/>
      <c r="AP132" s="91"/>
      <c r="AQ132" s="77" t="str">
        <f t="shared" si="27"/>
        <v/>
      </c>
      <c r="AR132" s="87"/>
      <c r="AS132" s="91"/>
      <c r="AT132" s="91"/>
      <c r="AU132" s="77" t="str">
        <f t="shared" si="28"/>
        <v/>
      </c>
      <c r="AV132" s="87"/>
      <c r="AW132" s="91"/>
      <c r="AX132" s="91"/>
      <c r="AY132" s="91"/>
      <c r="AZ132" s="91"/>
      <c r="BA132" s="1" t="str">
        <f t="shared" si="29"/>
        <v/>
      </c>
      <c r="BB132" s="87"/>
      <c r="BC132" s="95" t="str">
        <f t="shared" si="30"/>
        <v/>
      </c>
      <c r="BD132" s="1" t="str">
        <f t="shared" si="31"/>
        <v/>
      </c>
      <c r="BE132" s="87"/>
      <c r="BF132" s="95" t="str">
        <f t="shared" si="32"/>
        <v/>
      </c>
      <c r="BG132" s="1" t="str">
        <f t="shared" si="33"/>
        <v/>
      </c>
      <c r="BH132" s="87"/>
      <c r="BI132" s="95" t="str">
        <f t="shared" si="34"/>
        <v/>
      </c>
      <c r="BJ132" s="2"/>
      <c r="BK132" s="100" t="str">
        <f t="shared" si="18"/>
        <v>Zeus faber</v>
      </c>
      <c r="BL132" s="84" t="str">
        <f t="shared" si="19"/>
        <v>JOD</v>
      </c>
      <c r="BM132" s="237">
        <f t="shared" si="35"/>
        <v>0</v>
      </c>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row>
    <row r="133" spans="1:252" s="4" customFormat="1" ht="18" customHeight="1" x14ac:dyDescent="0.2">
      <c r="A133" s="237"/>
      <c r="B133" s="84" t="s">
        <v>518</v>
      </c>
      <c r="C133" s="100" t="s">
        <v>519</v>
      </c>
      <c r="D133" s="158" t="s">
        <v>520</v>
      </c>
      <c r="E133" s="158" t="s">
        <v>521</v>
      </c>
      <c r="F133" s="159" t="s">
        <v>522</v>
      </c>
      <c r="G133" s="168" t="str">
        <f t="shared" si="20"/>
        <v/>
      </c>
      <c r="H133" s="103"/>
      <c r="I133" s="77" t="str">
        <f t="shared" si="21"/>
        <v/>
      </c>
      <c r="J133" s="87"/>
      <c r="K133" s="90"/>
      <c r="L133" s="91"/>
      <c r="M133" s="91"/>
      <c r="N133" s="91"/>
      <c r="O133" s="91"/>
      <c r="P133" s="91"/>
      <c r="Q133" s="91"/>
      <c r="R133" s="91"/>
      <c r="S133" s="1" t="str">
        <f t="shared" si="22"/>
        <v/>
      </c>
      <c r="T133" s="87"/>
      <c r="U133" s="95" t="str">
        <f t="shared" si="23"/>
        <v/>
      </c>
      <c r="V133" s="77" t="str">
        <f t="shared" si="24"/>
        <v/>
      </c>
      <c r="W133" s="87"/>
      <c r="X133" s="91"/>
      <c r="Y133" s="91"/>
      <c r="Z133" s="91"/>
      <c r="AA133" s="91"/>
      <c r="AB133" s="91"/>
      <c r="AC133" s="77" t="str">
        <f t="shared" si="25"/>
        <v/>
      </c>
      <c r="AD133" s="87"/>
      <c r="AE133" s="91"/>
      <c r="AF133" s="91"/>
      <c r="AG133" s="77" t="str">
        <f t="shared" si="26"/>
        <v/>
      </c>
      <c r="AH133" s="87"/>
      <c r="AI133" s="91"/>
      <c r="AJ133" s="91"/>
      <c r="AK133" s="91"/>
      <c r="AL133" s="91"/>
      <c r="AM133" s="91"/>
      <c r="AN133" s="91"/>
      <c r="AO133" s="91"/>
      <c r="AP133" s="91"/>
      <c r="AQ133" s="77" t="str">
        <f t="shared" si="27"/>
        <v/>
      </c>
      <c r="AR133" s="87"/>
      <c r="AS133" s="91"/>
      <c r="AT133" s="91"/>
      <c r="AU133" s="77" t="str">
        <f t="shared" si="28"/>
        <v/>
      </c>
      <c r="AV133" s="87"/>
      <c r="AW133" s="91"/>
      <c r="AX133" s="91"/>
      <c r="AY133" s="91"/>
      <c r="AZ133" s="91"/>
      <c r="BA133" s="1" t="str">
        <f t="shared" si="29"/>
        <v/>
      </c>
      <c r="BB133" s="87"/>
      <c r="BC133" s="95" t="str">
        <f t="shared" si="30"/>
        <v/>
      </c>
      <c r="BD133" s="1" t="str">
        <f t="shared" si="31"/>
        <v/>
      </c>
      <c r="BE133" s="87"/>
      <c r="BF133" s="95" t="str">
        <f t="shared" si="32"/>
        <v/>
      </c>
      <c r="BG133" s="1" t="str">
        <f t="shared" si="33"/>
        <v/>
      </c>
      <c r="BH133" s="87"/>
      <c r="BI133" s="95" t="str">
        <f t="shared" si="34"/>
        <v/>
      </c>
      <c r="BJ133" s="2"/>
      <c r="BK133" s="100" t="str">
        <f t="shared" si="18"/>
        <v>Trichiurus lepturus</v>
      </c>
      <c r="BL133" s="84" t="str">
        <f t="shared" si="19"/>
        <v>LHT</v>
      </c>
      <c r="BM133" s="237">
        <f t="shared" si="35"/>
        <v>0</v>
      </c>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row>
    <row r="134" spans="1:252" s="4" customFormat="1" ht="18" customHeight="1" x14ac:dyDescent="0.2">
      <c r="A134" s="237"/>
      <c r="B134" s="84" t="s">
        <v>1001</v>
      </c>
      <c r="C134" s="100" t="s">
        <v>1002</v>
      </c>
      <c r="D134" s="158" t="s">
        <v>1003</v>
      </c>
      <c r="E134" s="158" t="s">
        <v>1004</v>
      </c>
      <c r="F134" s="159" t="s">
        <v>1005</v>
      </c>
      <c r="G134" s="168" t="str">
        <f t="shared" si="20"/>
        <v/>
      </c>
      <c r="H134" s="103"/>
      <c r="I134" s="77" t="str">
        <f t="shared" si="21"/>
        <v/>
      </c>
      <c r="J134" s="87"/>
      <c r="K134" s="90"/>
      <c r="L134" s="91"/>
      <c r="M134" s="91"/>
      <c r="N134" s="91"/>
      <c r="O134" s="91"/>
      <c r="P134" s="91"/>
      <c r="Q134" s="91"/>
      <c r="R134" s="91"/>
      <c r="S134" s="1" t="str">
        <f t="shared" si="22"/>
        <v/>
      </c>
      <c r="T134" s="87"/>
      <c r="U134" s="95" t="str">
        <f t="shared" si="23"/>
        <v/>
      </c>
      <c r="V134" s="77" t="str">
        <f t="shared" si="24"/>
        <v/>
      </c>
      <c r="W134" s="87"/>
      <c r="X134" s="91"/>
      <c r="Y134" s="91"/>
      <c r="Z134" s="91"/>
      <c r="AA134" s="91"/>
      <c r="AB134" s="91"/>
      <c r="AC134" s="77" t="str">
        <f t="shared" si="25"/>
        <v/>
      </c>
      <c r="AD134" s="87"/>
      <c r="AE134" s="91"/>
      <c r="AF134" s="91"/>
      <c r="AG134" s="77" t="str">
        <f t="shared" si="26"/>
        <v/>
      </c>
      <c r="AH134" s="87"/>
      <c r="AI134" s="91"/>
      <c r="AJ134" s="91"/>
      <c r="AK134" s="91"/>
      <c r="AL134" s="91"/>
      <c r="AM134" s="91"/>
      <c r="AN134" s="91"/>
      <c r="AO134" s="91"/>
      <c r="AP134" s="91"/>
      <c r="AQ134" s="77" t="str">
        <f t="shared" si="27"/>
        <v/>
      </c>
      <c r="AR134" s="87"/>
      <c r="AS134" s="91"/>
      <c r="AT134" s="91"/>
      <c r="AU134" s="77" t="str">
        <f t="shared" si="28"/>
        <v/>
      </c>
      <c r="AV134" s="87"/>
      <c r="AW134" s="91"/>
      <c r="AX134" s="91"/>
      <c r="AY134" s="91"/>
      <c r="AZ134" s="91"/>
      <c r="BA134" s="1" t="str">
        <f t="shared" si="29"/>
        <v/>
      </c>
      <c r="BB134" s="87"/>
      <c r="BC134" s="95" t="str">
        <f t="shared" si="30"/>
        <v/>
      </c>
      <c r="BD134" s="1" t="str">
        <f t="shared" si="31"/>
        <v/>
      </c>
      <c r="BE134" s="87"/>
      <c r="BF134" s="95" t="str">
        <f t="shared" si="32"/>
        <v/>
      </c>
      <c r="BG134" s="1" t="str">
        <f t="shared" si="33"/>
        <v/>
      </c>
      <c r="BH134" s="87"/>
      <c r="BI134" s="95" t="str">
        <f t="shared" si="34"/>
        <v/>
      </c>
      <c r="BJ134" s="2"/>
      <c r="BK134" s="100" t="str">
        <f t="shared" si="18"/>
        <v>Lophius spp</v>
      </c>
      <c r="BL134" s="84" t="str">
        <f t="shared" si="19"/>
        <v>MNZ</v>
      </c>
      <c r="BM134" s="237">
        <f t="shared" si="35"/>
        <v>0</v>
      </c>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row>
    <row r="135" spans="1:252" s="4" customFormat="1" ht="18" customHeight="1" x14ac:dyDescent="0.2">
      <c r="A135" s="237"/>
      <c r="B135" s="84" t="s">
        <v>1311</v>
      </c>
      <c r="C135" s="100" t="s">
        <v>1312</v>
      </c>
      <c r="D135" s="158" t="s">
        <v>1313</v>
      </c>
      <c r="E135" s="158" t="s">
        <v>1314</v>
      </c>
      <c r="F135" s="159" t="s">
        <v>1315</v>
      </c>
      <c r="G135" s="168" t="str">
        <f t="shared" si="20"/>
        <v/>
      </c>
      <c r="H135" s="103"/>
      <c r="I135" s="77" t="str">
        <f t="shared" si="21"/>
        <v/>
      </c>
      <c r="J135" s="87"/>
      <c r="K135" s="90"/>
      <c r="L135" s="91"/>
      <c r="M135" s="91"/>
      <c r="N135" s="91"/>
      <c r="O135" s="91"/>
      <c r="P135" s="91"/>
      <c r="Q135" s="91"/>
      <c r="R135" s="91"/>
      <c r="S135" s="1" t="str">
        <f t="shared" si="22"/>
        <v/>
      </c>
      <c r="T135" s="87"/>
      <c r="U135" s="95" t="str">
        <f t="shared" si="23"/>
        <v/>
      </c>
      <c r="V135" s="77" t="str">
        <f t="shared" si="24"/>
        <v/>
      </c>
      <c r="W135" s="87"/>
      <c r="X135" s="91"/>
      <c r="Y135" s="91"/>
      <c r="Z135" s="91"/>
      <c r="AA135" s="91"/>
      <c r="AB135" s="91"/>
      <c r="AC135" s="77" t="str">
        <f t="shared" si="25"/>
        <v/>
      </c>
      <c r="AD135" s="87"/>
      <c r="AE135" s="91"/>
      <c r="AF135" s="91"/>
      <c r="AG135" s="77" t="str">
        <f t="shared" si="26"/>
        <v/>
      </c>
      <c r="AH135" s="87"/>
      <c r="AI135" s="91"/>
      <c r="AJ135" s="91"/>
      <c r="AK135" s="91"/>
      <c r="AL135" s="91"/>
      <c r="AM135" s="91"/>
      <c r="AN135" s="91"/>
      <c r="AO135" s="91"/>
      <c r="AP135" s="91"/>
      <c r="AQ135" s="77" t="str">
        <f t="shared" si="27"/>
        <v/>
      </c>
      <c r="AR135" s="87"/>
      <c r="AS135" s="91"/>
      <c r="AT135" s="91"/>
      <c r="AU135" s="77" t="str">
        <f t="shared" si="28"/>
        <v/>
      </c>
      <c r="AV135" s="87"/>
      <c r="AW135" s="91"/>
      <c r="AX135" s="91"/>
      <c r="AY135" s="91"/>
      <c r="AZ135" s="91"/>
      <c r="BA135" s="1" t="str">
        <f t="shared" si="29"/>
        <v/>
      </c>
      <c r="BB135" s="87"/>
      <c r="BC135" s="95" t="str">
        <f t="shared" si="30"/>
        <v/>
      </c>
      <c r="BD135" s="1" t="str">
        <f t="shared" si="31"/>
        <v/>
      </c>
      <c r="BE135" s="87"/>
      <c r="BF135" s="95" t="str">
        <f t="shared" si="32"/>
        <v/>
      </c>
      <c r="BG135" s="1" t="str">
        <f t="shared" si="33"/>
        <v/>
      </c>
      <c r="BH135" s="87"/>
      <c r="BI135" s="95" t="str">
        <f t="shared" si="34"/>
        <v/>
      </c>
      <c r="BJ135" s="2"/>
      <c r="BK135" s="100" t="str">
        <f t="shared" si="18"/>
        <v>Ruvettus pretiosus</v>
      </c>
      <c r="BL135" s="84" t="str">
        <f t="shared" si="19"/>
        <v>OIL</v>
      </c>
      <c r="BM135" s="237">
        <f t="shared" si="35"/>
        <v>0</v>
      </c>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row>
    <row r="136" spans="1:252" s="4" customFormat="1" ht="18" customHeight="1" x14ac:dyDescent="0.2">
      <c r="A136" s="237"/>
      <c r="B136" s="84" t="s">
        <v>1316</v>
      </c>
      <c r="C136" s="100" t="s">
        <v>1317</v>
      </c>
      <c r="D136" s="158" t="s">
        <v>1318</v>
      </c>
      <c r="E136" s="158" t="s">
        <v>1319</v>
      </c>
      <c r="F136" s="159" t="s">
        <v>1320</v>
      </c>
      <c r="G136" s="168" t="str">
        <f t="shared" si="20"/>
        <v/>
      </c>
      <c r="H136" s="103"/>
      <c r="I136" s="77" t="str">
        <f t="shared" si="21"/>
        <v/>
      </c>
      <c r="J136" s="87"/>
      <c r="K136" s="90"/>
      <c r="L136" s="91"/>
      <c r="M136" s="91"/>
      <c r="N136" s="91"/>
      <c r="O136" s="91"/>
      <c r="P136" s="91"/>
      <c r="Q136" s="91"/>
      <c r="R136" s="91"/>
      <c r="S136" s="1" t="str">
        <f t="shared" si="22"/>
        <v/>
      </c>
      <c r="T136" s="87"/>
      <c r="U136" s="95" t="str">
        <f t="shared" si="23"/>
        <v/>
      </c>
      <c r="V136" s="77" t="str">
        <f t="shared" si="24"/>
        <v/>
      </c>
      <c r="W136" s="87"/>
      <c r="X136" s="91"/>
      <c r="Y136" s="91"/>
      <c r="Z136" s="91"/>
      <c r="AA136" s="91"/>
      <c r="AB136" s="91"/>
      <c r="AC136" s="77" t="str">
        <f t="shared" si="25"/>
        <v/>
      </c>
      <c r="AD136" s="87"/>
      <c r="AE136" s="91"/>
      <c r="AF136" s="91"/>
      <c r="AG136" s="77" t="str">
        <f t="shared" si="26"/>
        <v/>
      </c>
      <c r="AH136" s="87"/>
      <c r="AI136" s="91"/>
      <c r="AJ136" s="91"/>
      <c r="AK136" s="91"/>
      <c r="AL136" s="91"/>
      <c r="AM136" s="91"/>
      <c r="AN136" s="91"/>
      <c r="AO136" s="91"/>
      <c r="AP136" s="91"/>
      <c r="AQ136" s="77" t="str">
        <f t="shared" si="27"/>
        <v/>
      </c>
      <c r="AR136" s="87"/>
      <c r="AS136" s="91"/>
      <c r="AT136" s="91"/>
      <c r="AU136" s="77" t="str">
        <f t="shared" si="28"/>
        <v/>
      </c>
      <c r="AV136" s="87"/>
      <c r="AW136" s="91"/>
      <c r="AX136" s="91"/>
      <c r="AY136" s="91"/>
      <c r="AZ136" s="91"/>
      <c r="BA136" s="1" t="str">
        <f t="shared" si="29"/>
        <v/>
      </c>
      <c r="BB136" s="87"/>
      <c r="BC136" s="95" t="str">
        <f t="shared" si="30"/>
        <v/>
      </c>
      <c r="BD136" s="1" t="str">
        <f t="shared" si="31"/>
        <v/>
      </c>
      <c r="BE136" s="87"/>
      <c r="BF136" s="95" t="str">
        <f t="shared" si="32"/>
        <v/>
      </c>
      <c r="BG136" s="1" t="str">
        <f t="shared" si="33"/>
        <v/>
      </c>
      <c r="BH136" s="87"/>
      <c r="BI136" s="95" t="str">
        <f t="shared" si="34"/>
        <v/>
      </c>
      <c r="BJ136" s="2"/>
      <c r="BK136" s="100" t="str">
        <f t="shared" si="18"/>
        <v>Scorpaena scrofa</v>
      </c>
      <c r="BL136" s="84" t="str">
        <f t="shared" si="19"/>
        <v>RSE</v>
      </c>
      <c r="BM136" s="237">
        <f t="shared" si="35"/>
        <v>0</v>
      </c>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row>
    <row r="137" spans="1:252" s="14" customFormat="1" ht="18" customHeight="1" x14ac:dyDescent="0.2">
      <c r="A137" s="237"/>
      <c r="B137" s="84" t="s">
        <v>528</v>
      </c>
      <c r="C137" s="100" t="s">
        <v>529</v>
      </c>
      <c r="D137" s="158" t="s">
        <v>530</v>
      </c>
      <c r="E137" s="158" t="s">
        <v>531</v>
      </c>
      <c r="F137" s="159" t="s">
        <v>532</v>
      </c>
      <c r="G137" s="168" t="str">
        <f t="shared" si="20"/>
        <v/>
      </c>
      <c r="H137" s="103"/>
      <c r="I137" s="77" t="str">
        <f t="shared" si="21"/>
        <v/>
      </c>
      <c r="J137" s="87"/>
      <c r="K137" s="90"/>
      <c r="L137" s="91"/>
      <c r="M137" s="91"/>
      <c r="N137" s="91"/>
      <c r="O137" s="91"/>
      <c r="P137" s="91"/>
      <c r="Q137" s="91"/>
      <c r="R137" s="91"/>
      <c r="S137" s="1" t="str">
        <f t="shared" si="22"/>
        <v/>
      </c>
      <c r="T137" s="87"/>
      <c r="U137" s="95" t="str">
        <f t="shared" si="23"/>
        <v/>
      </c>
      <c r="V137" s="77" t="str">
        <f t="shared" si="24"/>
        <v/>
      </c>
      <c r="W137" s="87"/>
      <c r="X137" s="91"/>
      <c r="Y137" s="91"/>
      <c r="Z137" s="91"/>
      <c r="AA137" s="91"/>
      <c r="AB137" s="91"/>
      <c r="AC137" s="77" t="str">
        <f t="shared" si="25"/>
        <v/>
      </c>
      <c r="AD137" s="87"/>
      <c r="AE137" s="91"/>
      <c r="AF137" s="91"/>
      <c r="AG137" s="77" t="str">
        <f t="shared" si="26"/>
        <v/>
      </c>
      <c r="AH137" s="87"/>
      <c r="AI137" s="91"/>
      <c r="AJ137" s="91"/>
      <c r="AK137" s="91"/>
      <c r="AL137" s="91"/>
      <c r="AM137" s="91"/>
      <c r="AN137" s="91"/>
      <c r="AO137" s="91"/>
      <c r="AP137" s="91"/>
      <c r="AQ137" s="77" t="str">
        <f t="shared" si="27"/>
        <v/>
      </c>
      <c r="AR137" s="87"/>
      <c r="AS137" s="91"/>
      <c r="AT137" s="91"/>
      <c r="AU137" s="77" t="str">
        <f t="shared" si="28"/>
        <v/>
      </c>
      <c r="AV137" s="87"/>
      <c r="AW137" s="91"/>
      <c r="AX137" s="91"/>
      <c r="AY137" s="91"/>
      <c r="AZ137" s="91"/>
      <c r="BA137" s="1" t="str">
        <f t="shared" si="29"/>
        <v/>
      </c>
      <c r="BB137" s="87"/>
      <c r="BC137" s="95" t="str">
        <f t="shared" si="30"/>
        <v/>
      </c>
      <c r="BD137" s="1" t="str">
        <f t="shared" si="31"/>
        <v/>
      </c>
      <c r="BE137" s="87"/>
      <c r="BF137" s="95" t="str">
        <f t="shared" si="32"/>
        <v/>
      </c>
      <c r="BG137" s="1" t="str">
        <f t="shared" si="33"/>
        <v/>
      </c>
      <c r="BH137" s="87"/>
      <c r="BI137" s="95" t="str">
        <f t="shared" si="34"/>
        <v/>
      </c>
      <c r="BJ137" s="2"/>
      <c r="BK137" s="100" t="str">
        <f t="shared" si="18"/>
        <v>Scorpaenidae</v>
      </c>
      <c r="BL137" s="84" t="str">
        <f t="shared" si="19"/>
        <v>SCO</v>
      </c>
      <c r="BM137" s="237">
        <f t="shared" si="35"/>
        <v>0</v>
      </c>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row>
    <row r="138" spans="1:252" s="4" customFormat="1" ht="18" customHeight="1" x14ac:dyDescent="0.2">
      <c r="A138" s="237"/>
      <c r="B138" s="84" t="s">
        <v>523</v>
      </c>
      <c r="C138" s="100" t="s">
        <v>524</v>
      </c>
      <c r="D138" s="158" t="s">
        <v>525</v>
      </c>
      <c r="E138" s="158" t="s">
        <v>526</v>
      </c>
      <c r="F138" s="159" t="s">
        <v>527</v>
      </c>
      <c r="G138" s="168" t="str">
        <f t="shared" si="20"/>
        <v/>
      </c>
      <c r="H138" s="103"/>
      <c r="I138" s="77" t="str">
        <f t="shared" si="21"/>
        <v/>
      </c>
      <c r="J138" s="87"/>
      <c r="K138" s="90"/>
      <c r="L138" s="91"/>
      <c r="M138" s="91"/>
      <c r="N138" s="91"/>
      <c r="O138" s="91"/>
      <c r="P138" s="91"/>
      <c r="Q138" s="91"/>
      <c r="R138" s="91"/>
      <c r="S138" s="1" t="str">
        <f t="shared" si="22"/>
        <v/>
      </c>
      <c r="T138" s="87"/>
      <c r="U138" s="95" t="str">
        <f t="shared" si="23"/>
        <v/>
      </c>
      <c r="V138" s="77" t="str">
        <f t="shared" si="24"/>
        <v/>
      </c>
      <c r="W138" s="87"/>
      <c r="X138" s="91"/>
      <c r="Y138" s="91"/>
      <c r="Z138" s="91"/>
      <c r="AA138" s="91"/>
      <c r="AB138" s="91"/>
      <c r="AC138" s="77" t="str">
        <f t="shared" si="25"/>
        <v/>
      </c>
      <c r="AD138" s="87"/>
      <c r="AE138" s="91"/>
      <c r="AF138" s="91"/>
      <c r="AG138" s="77" t="str">
        <f t="shared" si="26"/>
        <v/>
      </c>
      <c r="AH138" s="87"/>
      <c r="AI138" s="91"/>
      <c r="AJ138" s="91"/>
      <c r="AK138" s="91"/>
      <c r="AL138" s="91"/>
      <c r="AM138" s="91"/>
      <c r="AN138" s="91"/>
      <c r="AO138" s="91"/>
      <c r="AP138" s="91"/>
      <c r="AQ138" s="77" t="str">
        <f t="shared" si="27"/>
        <v/>
      </c>
      <c r="AR138" s="87"/>
      <c r="AS138" s="91"/>
      <c r="AT138" s="91"/>
      <c r="AU138" s="77" t="str">
        <f t="shared" si="28"/>
        <v/>
      </c>
      <c r="AV138" s="87"/>
      <c r="AW138" s="91"/>
      <c r="AX138" s="91"/>
      <c r="AY138" s="91"/>
      <c r="AZ138" s="91"/>
      <c r="BA138" s="1" t="str">
        <f t="shared" si="29"/>
        <v/>
      </c>
      <c r="BB138" s="87"/>
      <c r="BC138" s="95" t="str">
        <f t="shared" si="30"/>
        <v/>
      </c>
      <c r="BD138" s="1" t="str">
        <f t="shared" si="31"/>
        <v/>
      </c>
      <c r="BE138" s="87"/>
      <c r="BF138" s="95" t="str">
        <f t="shared" si="32"/>
        <v/>
      </c>
      <c r="BG138" s="1" t="str">
        <f t="shared" si="33"/>
        <v/>
      </c>
      <c r="BH138" s="87"/>
      <c r="BI138" s="95" t="str">
        <f t="shared" si="34"/>
        <v/>
      </c>
      <c r="BJ138" s="2"/>
      <c r="BK138" s="100" t="str">
        <f t="shared" si="18"/>
        <v>Lepidopus caudatus</v>
      </c>
      <c r="BL138" s="84" t="str">
        <f t="shared" si="19"/>
        <v>SFS</v>
      </c>
      <c r="BM138" s="237">
        <f t="shared" si="35"/>
        <v>0</v>
      </c>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row>
    <row r="139" spans="1:252" s="4" customFormat="1" ht="18" customHeight="1" x14ac:dyDescent="0.2">
      <c r="A139" s="237"/>
      <c r="B139" s="84" t="s">
        <v>1027</v>
      </c>
      <c r="C139" s="100" t="s">
        <v>1028</v>
      </c>
      <c r="D139" s="158" t="s">
        <v>1029</v>
      </c>
      <c r="E139" s="158" t="s">
        <v>1030</v>
      </c>
      <c r="F139" s="159" t="s">
        <v>1031</v>
      </c>
      <c r="G139" s="168" t="str">
        <f t="shared" si="20"/>
        <v/>
      </c>
      <c r="H139" s="103"/>
      <c r="I139" s="77" t="str">
        <f t="shared" si="21"/>
        <v/>
      </c>
      <c r="J139" s="87"/>
      <c r="K139" s="90"/>
      <c r="L139" s="91"/>
      <c r="M139" s="91"/>
      <c r="N139" s="91"/>
      <c r="O139" s="91"/>
      <c r="P139" s="91"/>
      <c r="Q139" s="91"/>
      <c r="R139" s="91"/>
      <c r="S139" s="1" t="str">
        <f t="shared" si="22"/>
        <v/>
      </c>
      <c r="T139" s="87"/>
      <c r="U139" s="95" t="str">
        <f t="shared" si="23"/>
        <v/>
      </c>
      <c r="V139" s="77" t="str">
        <f t="shared" si="24"/>
        <v/>
      </c>
      <c r="W139" s="87"/>
      <c r="X139" s="91"/>
      <c r="Y139" s="91"/>
      <c r="Z139" s="91"/>
      <c r="AA139" s="91"/>
      <c r="AB139" s="91"/>
      <c r="AC139" s="77" t="str">
        <f t="shared" si="25"/>
        <v/>
      </c>
      <c r="AD139" s="87"/>
      <c r="AE139" s="91"/>
      <c r="AF139" s="91"/>
      <c r="AG139" s="77" t="str">
        <f t="shared" si="26"/>
        <v/>
      </c>
      <c r="AH139" s="87"/>
      <c r="AI139" s="91"/>
      <c r="AJ139" s="91"/>
      <c r="AK139" s="91"/>
      <c r="AL139" s="91"/>
      <c r="AM139" s="91"/>
      <c r="AN139" s="91"/>
      <c r="AO139" s="91"/>
      <c r="AP139" s="91"/>
      <c r="AQ139" s="77" t="str">
        <f t="shared" si="27"/>
        <v/>
      </c>
      <c r="AR139" s="87"/>
      <c r="AS139" s="91"/>
      <c r="AT139" s="91"/>
      <c r="AU139" s="77" t="str">
        <f t="shared" si="28"/>
        <v/>
      </c>
      <c r="AV139" s="87"/>
      <c r="AW139" s="91"/>
      <c r="AX139" s="91"/>
      <c r="AY139" s="91"/>
      <c r="AZ139" s="91"/>
      <c r="BA139" s="1" t="str">
        <f t="shared" si="29"/>
        <v/>
      </c>
      <c r="BB139" s="87"/>
      <c r="BC139" s="95" t="str">
        <f t="shared" si="30"/>
        <v/>
      </c>
      <c r="BD139" s="1" t="str">
        <f t="shared" si="31"/>
        <v/>
      </c>
      <c r="BE139" s="87"/>
      <c r="BF139" s="95" t="str">
        <f t="shared" si="32"/>
        <v/>
      </c>
      <c r="BG139" s="1" t="str">
        <f t="shared" si="33"/>
        <v/>
      </c>
      <c r="BH139" s="87"/>
      <c r="BI139" s="95" t="str">
        <f t="shared" si="34"/>
        <v/>
      </c>
      <c r="BJ139" s="2"/>
      <c r="BK139" s="100" t="str">
        <f t="shared" si="18"/>
        <v>Uranoscopus scaber</v>
      </c>
      <c r="BL139" s="84" t="str">
        <f t="shared" si="19"/>
        <v>UUC</v>
      </c>
      <c r="BM139" s="237">
        <f t="shared" si="35"/>
        <v>0</v>
      </c>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row>
    <row r="140" spans="1:252" s="4" customFormat="1" ht="18" customHeight="1" thickBot="1" x14ac:dyDescent="0.25">
      <c r="A140" s="238"/>
      <c r="B140" s="114" t="s">
        <v>858</v>
      </c>
      <c r="C140" s="115" t="s">
        <v>854</v>
      </c>
      <c r="D140" s="160" t="s">
        <v>855</v>
      </c>
      <c r="E140" s="160" t="s">
        <v>856</v>
      </c>
      <c r="F140" s="161" t="s">
        <v>857</v>
      </c>
      <c r="G140" s="169" t="str">
        <f t="shared" si="20"/>
        <v/>
      </c>
      <c r="H140" s="116"/>
      <c r="I140" s="117" t="str">
        <f t="shared" si="21"/>
        <v/>
      </c>
      <c r="J140" s="118"/>
      <c r="K140" s="119"/>
      <c r="L140" s="120"/>
      <c r="M140" s="120"/>
      <c r="N140" s="120"/>
      <c r="O140" s="120"/>
      <c r="P140" s="120"/>
      <c r="Q140" s="120"/>
      <c r="R140" s="120"/>
      <c r="S140" s="121" t="str">
        <f t="shared" si="22"/>
        <v/>
      </c>
      <c r="T140" s="118"/>
      <c r="U140" s="122" t="str">
        <f t="shared" si="23"/>
        <v/>
      </c>
      <c r="V140" s="117" t="str">
        <f t="shared" si="24"/>
        <v/>
      </c>
      <c r="W140" s="118"/>
      <c r="X140" s="120"/>
      <c r="Y140" s="120"/>
      <c r="Z140" s="120"/>
      <c r="AA140" s="120"/>
      <c r="AB140" s="120"/>
      <c r="AC140" s="117" t="str">
        <f t="shared" si="25"/>
        <v/>
      </c>
      <c r="AD140" s="118"/>
      <c r="AE140" s="120"/>
      <c r="AF140" s="120"/>
      <c r="AG140" s="117" t="str">
        <f t="shared" si="26"/>
        <v/>
      </c>
      <c r="AH140" s="118"/>
      <c r="AI140" s="120"/>
      <c r="AJ140" s="120"/>
      <c r="AK140" s="120"/>
      <c r="AL140" s="120"/>
      <c r="AM140" s="120"/>
      <c r="AN140" s="120"/>
      <c r="AO140" s="120"/>
      <c r="AP140" s="120"/>
      <c r="AQ140" s="117" t="str">
        <f t="shared" si="27"/>
        <v/>
      </c>
      <c r="AR140" s="118"/>
      <c r="AS140" s="120"/>
      <c r="AT140" s="120"/>
      <c r="AU140" s="117" t="str">
        <f t="shared" si="28"/>
        <v/>
      </c>
      <c r="AV140" s="118"/>
      <c r="AW140" s="120"/>
      <c r="AX140" s="120"/>
      <c r="AY140" s="120"/>
      <c r="AZ140" s="120"/>
      <c r="BA140" s="121" t="str">
        <f t="shared" si="29"/>
        <v/>
      </c>
      <c r="BB140" s="118"/>
      <c r="BC140" s="122" t="str">
        <f t="shared" si="30"/>
        <v/>
      </c>
      <c r="BD140" s="121" t="str">
        <f t="shared" si="31"/>
        <v/>
      </c>
      <c r="BE140" s="118"/>
      <c r="BF140" s="122" t="str">
        <f t="shared" si="32"/>
        <v/>
      </c>
      <c r="BG140" s="121" t="str">
        <f t="shared" si="33"/>
        <v/>
      </c>
      <c r="BH140" s="118"/>
      <c r="BI140" s="122" t="str">
        <f t="shared" si="34"/>
        <v/>
      </c>
      <c r="BJ140" s="2"/>
      <c r="BK140" s="115" t="str">
        <f t="shared" si="18"/>
        <v>Polyprion americanus</v>
      </c>
      <c r="BL140" s="114" t="str">
        <f t="shared" si="19"/>
        <v>WRF</v>
      </c>
      <c r="BM140" s="238">
        <f t="shared" si="35"/>
        <v>0</v>
      </c>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row>
    <row r="141" spans="1:252" s="4" customFormat="1" ht="18" customHeight="1" x14ac:dyDescent="0.2">
      <c r="A141" s="236">
        <v>35</v>
      </c>
      <c r="B141" s="110" t="s">
        <v>553</v>
      </c>
      <c r="C141" s="111" t="s">
        <v>554</v>
      </c>
      <c r="D141" s="164" t="s">
        <v>555</v>
      </c>
      <c r="E141" s="164" t="s">
        <v>556</v>
      </c>
      <c r="F141" s="165" t="s">
        <v>557</v>
      </c>
      <c r="G141" s="171" t="str">
        <f t="shared" si="20"/>
        <v/>
      </c>
      <c r="H141" s="112"/>
      <c r="I141" s="77" t="str">
        <f t="shared" si="21"/>
        <v/>
      </c>
      <c r="J141" s="113"/>
      <c r="K141" s="90"/>
      <c r="L141" s="91"/>
      <c r="M141" s="91"/>
      <c r="N141" s="91"/>
      <c r="O141" s="91"/>
      <c r="P141" s="91"/>
      <c r="Q141" s="91"/>
      <c r="R141" s="91"/>
      <c r="S141" s="1" t="str">
        <f t="shared" si="22"/>
        <v/>
      </c>
      <c r="T141" s="113"/>
      <c r="U141" s="95" t="str">
        <f t="shared" si="23"/>
        <v/>
      </c>
      <c r="V141" s="77" t="str">
        <f t="shared" si="24"/>
        <v/>
      </c>
      <c r="W141" s="113"/>
      <c r="X141" s="91"/>
      <c r="Y141" s="91"/>
      <c r="Z141" s="91"/>
      <c r="AA141" s="91"/>
      <c r="AB141" s="91"/>
      <c r="AC141" s="77" t="str">
        <f t="shared" si="25"/>
        <v/>
      </c>
      <c r="AD141" s="113"/>
      <c r="AE141" s="91"/>
      <c r="AF141" s="91"/>
      <c r="AG141" s="77" t="str">
        <f t="shared" si="26"/>
        <v/>
      </c>
      <c r="AH141" s="113"/>
      <c r="AI141" s="91"/>
      <c r="AJ141" s="91"/>
      <c r="AK141" s="91"/>
      <c r="AL141" s="91"/>
      <c r="AM141" s="91"/>
      <c r="AN141" s="91"/>
      <c r="AO141" s="91"/>
      <c r="AP141" s="91"/>
      <c r="AQ141" s="77" t="str">
        <f t="shared" si="27"/>
        <v/>
      </c>
      <c r="AR141" s="113"/>
      <c r="AS141" s="91"/>
      <c r="AT141" s="91"/>
      <c r="AU141" s="77" t="str">
        <f t="shared" si="28"/>
        <v/>
      </c>
      <c r="AV141" s="113"/>
      <c r="AW141" s="91"/>
      <c r="AX141" s="91"/>
      <c r="AY141" s="91"/>
      <c r="AZ141" s="91"/>
      <c r="BA141" s="1" t="str">
        <f t="shared" si="29"/>
        <v/>
      </c>
      <c r="BB141" s="113"/>
      <c r="BC141" s="95" t="str">
        <f t="shared" si="30"/>
        <v/>
      </c>
      <c r="BD141" s="1" t="str">
        <f t="shared" si="31"/>
        <v/>
      </c>
      <c r="BE141" s="113"/>
      <c r="BF141" s="95" t="str">
        <f t="shared" si="32"/>
        <v/>
      </c>
      <c r="BG141" s="1" t="str">
        <f t="shared" si="33"/>
        <v/>
      </c>
      <c r="BH141" s="113"/>
      <c r="BI141" s="95" t="str">
        <f t="shared" si="34"/>
        <v/>
      </c>
      <c r="BJ141" s="2"/>
      <c r="BK141" s="111" t="str">
        <f t="shared" ref="BK141:BK204" si="36">C141</f>
        <v>Engraulis encrasicolus</v>
      </c>
      <c r="BL141" s="110" t="str">
        <f t="shared" ref="BL141:BL204" si="37">B141</f>
        <v>ANE</v>
      </c>
      <c r="BM141" s="236">
        <f t="shared" si="35"/>
        <v>35</v>
      </c>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row>
    <row r="142" spans="1:252" ht="18" customHeight="1" x14ac:dyDescent="0.2">
      <c r="A142" s="237"/>
      <c r="B142" s="84" t="s">
        <v>558</v>
      </c>
      <c r="C142" s="100" t="s">
        <v>559</v>
      </c>
      <c r="D142" s="158" t="s">
        <v>560</v>
      </c>
      <c r="E142" s="158" t="s">
        <v>561</v>
      </c>
      <c r="F142" s="159" t="s">
        <v>562</v>
      </c>
      <c r="G142" s="168" t="str">
        <f t="shared" ref="G142:G205" si="38">IF(J142+T142+W142+AD142+AH142+AR142+AV142+BB142+BE142+BH142=0,"",J142+T142+W142+AD142+AH142+AR142+AV142+BB142+BE142+BH142)</f>
        <v/>
      </c>
      <c r="H142" s="103"/>
      <c r="I142" s="77" t="str">
        <f t="shared" ref="I142:I205" si="39">IF(J142="",IF(SUM(K142:R142)&gt;0,"!!!!",""),IF(SUM(K142:R142)=0,"",IF(J142&lt;&gt;SUM(K142:R142),"E","OK")))</f>
        <v/>
      </c>
      <c r="J142" s="87"/>
      <c r="K142" s="90"/>
      <c r="L142" s="91"/>
      <c r="M142" s="91"/>
      <c r="N142" s="91"/>
      <c r="O142" s="91"/>
      <c r="P142" s="91"/>
      <c r="Q142" s="91"/>
      <c r="R142" s="91"/>
      <c r="S142" s="1" t="str">
        <f t="shared" ref="S142:S205" si="40">IF(T142="","",IF(SUM(U142)=0,"",IF(T142&lt;&gt;SUM(U142),"E","OK")))</f>
        <v/>
      </c>
      <c r="T142" s="87"/>
      <c r="U142" s="95" t="str">
        <f t="shared" ref="U142:U205" si="41">IF(T142="","",T142)</f>
        <v/>
      </c>
      <c r="V142" s="77" t="str">
        <f t="shared" ref="V142:V205" si="42">IF(W142="",IF(SUM(X142:AB142)&gt;0,"!!!!",""),IF(SUM(X142:AB142)=0,"",IF(W142&lt;&gt;SUM(X142:AB142),"E","OK")))</f>
        <v/>
      </c>
      <c r="W142" s="87"/>
      <c r="X142" s="91"/>
      <c r="Y142" s="91"/>
      <c r="Z142" s="91"/>
      <c r="AA142" s="91"/>
      <c r="AB142" s="91"/>
      <c r="AC142" s="77" t="str">
        <f t="shared" ref="AC142:AC205" si="43">IF(AD142="",IF(SUM(AE142:AG142)&gt;0,"!!!!",""),IF(SUM(AE142:AG142)=0,"",IF(AD142&lt;&gt;SUM(AE142:AG142),"E","OK")))</f>
        <v/>
      </c>
      <c r="AD142" s="87"/>
      <c r="AE142" s="91"/>
      <c r="AF142" s="91"/>
      <c r="AG142" s="77" t="str">
        <f t="shared" ref="AG142:AG205" si="44">IF(AH142="",IF(SUM(AI142:AP142)&gt;0,"!!!!",""),IF(SUM(AI142:AP142)=0,"",IF(AH142&lt;&gt;SUM(AI142:AP142),"E","OK")))</f>
        <v/>
      </c>
      <c r="AH142" s="87"/>
      <c r="AI142" s="91"/>
      <c r="AJ142" s="91"/>
      <c r="AK142" s="91"/>
      <c r="AL142" s="91"/>
      <c r="AM142" s="91"/>
      <c r="AN142" s="91"/>
      <c r="AO142" s="91"/>
      <c r="AP142" s="91"/>
      <c r="AQ142" s="77" t="str">
        <f t="shared" ref="AQ142:AQ205" si="45">IF(AR142="",IF(SUM(AS142:AT142)&gt;0,"!!!!",""),IF(SUM(AS142:AT142)=0,"",IF(AR142&lt;&gt;SUM(AS142:AT142),"E","OK")))</f>
        <v/>
      </c>
      <c r="AR142" s="87"/>
      <c r="AS142" s="91"/>
      <c r="AT142" s="91"/>
      <c r="AU142" s="77" t="str">
        <f t="shared" ref="AU142:AU205" si="46">IF(AV142="",IF(SUM(AW142:AZ142)&gt;0,"!!!!",""),IF(SUM(AW142:AZ142)=0,"",IF(AV142&lt;&gt;SUM(AW142:AZ142),"E","OK")))</f>
        <v/>
      </c>
      <c r="AV142" s="87"/>
      <c r="AW142" s="91"/>
      <c r="AX142" s="91"/>
      <c r="AY142" s="91"/>
      <c r="AZ142" s="91"/>
      <c r="BA142" s="1" t="str">
        <f t="shared" ref="BA142:BA205" si="47">IF(BB142="","",IF(SUM(BC142)=0,"",IF(BB142&lt;&gt;SUM(BC142),"E","OK")))</f>
        <v/>
      </c>
      <c r="BB142" s="87"/>
      <c r="BC142" s="95" t="str">
        <f t="shared" ref="BC142:BC205" si="48">IF(BB142="","",BB142)</f>
        <v/>
      </c>
      <c r="BD142" s="1" t="str">
        <f t="shared" ref="BD142:BD205" si="49">IF(BE142="","",IF(SUM(BF142)=0,"",IF(BE142&lt;&gt;SUM(BF142),"E","OK")))</f>
        <v/>
      </c>
      <c r="BE142" s="87"/>
      <c r="BF142" s="95" t="str">
        <f t="shared" ref="BF142:BF205" si="50">IF(BE142="","",BE142)</f>
        <v/>
      </c>
      <c r="BG142" s="1" t="str">
        <f t="shared" ref="BG142:BG205" si="51">IF(BH142="","",IF(SUM(BI142)=0,"",IF(BH142&lt;&gt;SUM(BI142),"E","OK")))</f>
        <v/>
      </c>
      <c r="BH142" s="87"/>
      <c r="BI142" s="95" t="str">
        <f t="shared" ref="BI142:BI205" si="52">IF(BH142="","",BH142)</f>
        <v/>
      </c>
      <c r="BK142" s="100" t="str">
        <f t="shared" si="36"/>
        <v>Clupeoidei</v>
      </c>
      <c r="BL142" s="84" t="str">
        <f t="shared" si="37"/>
        <v>CLU</v>
      </c>
      <c r="BM142" s="237">
        <f t="shared" ref="BM142:BM205" si="53">A142</f>
        <v>0</v>
      </c>
    </row>
    <row r="143" spans="1:252" s="4" customFormat="1" ht="18" customHeight="1" x14ac:dyDescent="0.2">
      <c r="A143" s="237"/>
      <c r="B143" s="84" t="s">
        <v>548</v>
      </c>
      <c r="C143" s="100" t="s">
        <v>549</v>
      </c>
      <c r="D143" s="158" t="s">
        <v>550</v>
      </c>
      <c r="E143" s="158" t="s">
        <v>551</v>
      </c>
      <c r="F143" s="159" t="s">
        <v>552</v>
      </c>
      <c r="G143" s="168" t="str">
        <f t="shared" si="38"/>
        <v/>
      </c>
      <c r="H143" s="103"/>
      <c r="I143" s="77" t="str">
        <f t="shared" si="39"/>
        <v/>
      </c>
      <c r="J143" s="87"/>
      <c r="K143" s="90"/>
      <c r="L143" s="91"/>
      <c r="M143" s="91"/>
      <c r="N143" s="91"/>
      <c r="O143" s="91"/>
      <c r="P143" s="91"/>
      <c r="Q143" s="91"/>
      <c r="R143" s="91"/>
      <c r="S143" s="1" t="str">
        <f t="shared" si="40"/>
        <v/>
      </c>
      <c r="T143" s="87"/>
      <c r="U143" s="95" t="str">
        <f t="shared" si="41"/>
        <v/>
      </c>
      <c r="V143" s="77" t="str">
        <f t="shared" si="42"/>
        <v/>
      </c>
      <c r="W143" s="87"/>
      <c r="X143" s="91"/>
      <c r="Y143" s="91"/>
      <c r="Z143" s="91"/>
      <c r="AA143" s="91"/>
      <c r="AB143" s="91"/>
      <c r="AC143" s="77" t="str">
        <f t="shared" si="43"/>
        <v/>
      </c>
      <c r="AD143" s="87"/>
      <c r="AE143" s="91"/>
      <c r="AF143" s="91"/>
      <c r="AG143" s="77" t="str">
        <f t="shared" si="44"/>
        <v/>
      </c>
      <c r="AH143" s="87"/>
      <c r="AI143" s="91"/>
      <c r="AJ143" s="91"/>
      <c r="AK143" s="91"/>
      <c r="AL143" s="91"/>
      <c r="AM143" s="91"/>
      <c r="AN143" s="91"/>
      <c r="AO143" s="91"/>
      <c r="AP143" s="91"/>
      <c r="AQ143" s="77" t="str">
        <f t="shared" si="45"/>
        <v/>
      </c>
      <c r="AR143" s="87"/>
      <c r="AS143" s="91"/>
      <c r="AT143" s="91"/>
      <c r="AU143" s="77" t="str">
        <f t="shared" si="46"/>
        <v/>
      </c>
      <c r="AV143" s="87"/>
      <c r="AW143" s="91"/>
      <c r="AX143" s="91"/>
      <c r="AY143" s="91"/>
      <c r="AZ143" s="91"/>
      <c r="BA143" s="1" t="str">
        <f t="shared" si="47"/>
        <v/>
      </c>
      <c r="BB143" s="87"/>
      <c r="BC143" s="95" t="str">
        <f t="shared" si="48"/>
        <v/>
      </c>
      <c r="BD143" s="1" t="str">
        <f t="shared" si="49"/>
        <v/>
      </c>
      <c r="BE143" s="87"/>
      <c r="BF143" s="95" t="str">
        <f t="shared" si="50"/>
        <v/>
      </c>
      <c r="BG143" s="1" t="str">
        <f t="shared" si="51"/>
        <v/>
      </c>
      <c r="BH143" s="87"/>
      <c r="BI143" s="95" t="str">
        <f t="shared" si="52"/>
        <v/>
      </c>
      <c r="BJ143" s="2"/>
      <c r="BK143" s="100" t="str">
        <f t="shared" si="36"/>
        <v>Sardina pilchardus</v>
      </c>
      <c r="BL143" s="84" t="str">
        <f t="shared" si="37"/>
        <v>PIL</v>
      </c>
      <c r="BM143" s="237">
        <f t="shared" si="53"/>
        <v>0</v>
      </c>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row>
    <row r="144" spans="1:252" s="4" customFormat="1" ht="18" customHeight="1" x14ac:dyDescent="0.2">
      <c r="A144" s="237"/>
      <c r="B144" s="84" t="s">
        <v>1321</v>
      </c>
      <c r="C144" s="100" t="s">
        <v>1322</v>
      </c>
      <c r="D144" s="158" t="s">
        <v>1323</v>
      </c>
      <c r="E144" s="158" t="s">
        <v>1324</v>
      </c>
      <c r="F144" s="159" t="s">
        <v>1325</v>
      </c>
      <c r="G144" s="168" t="str">
        <f t="shared" si="38"/>
        <v/>
      </c>
      <c r="H144" s="103"/>
      <c r="I144" s="77" t="str">
        <f t="shared" si="39"/>
        <v/>
      </c>
      <c r="J144" s="87"/>
      <c r="K144" s="90"/>
      <c r="L144" s="91"/>
      <c r="M144" s="91"/>
      <c r="N144" s="91"/>
      <c r="O144" s="91"/>
      <c r="P144" s="91"/>
      <c r="Q144" s="91"/>
      <c r="R144" s="91"/>
      <c r="S144" s="1" t="str">
        <f t="shared" si="40"/>
        <v/>
      </c>
      <c r="T144" s="87"/>
      <c r="U144" s="95" t="str">
        <f t="shared" si="41"/>
        <v/>
      </c>
      <c r="V144" s="77" t="str">
        <f t="shared" si="42"/>
        <v/>
      </c>
      <c r="W144" s="87"/>
      <c r="X144" s="91"/>
      <c r="Y144" s="91"/>
      <c r="Z144" s="91"/>
      <c r="AA144" s="91"/>
      <c r="AB144" s="91"/>
      <c r="AC144" s="77" t="str">
        <f t="shared" si="43"/>
        <v/>
      </c>
      <c r="AD144" s="87"/>
      <c r="AE144" s="91"/>
      <c r="AF144" s="91"/>
      <c r="AG144" s="77" t="str">
        <f t="shared" si="44"/>
        <v/>
      </c>
      <c r="AH144" s="87"/>
      <c r="AI144" s="91"/>
      <c r="AJ144" s="91"/>
      <c r="AK144" s="91"/>
      <c r="AL144" s="91"/>
      <c r="AM144" s="91"/>
      <c r="AN144" s="91"/>
      <c r="AO144" s="91"/>
      <c r="AP144" s="91"/>
      <c r="AQ144" s="77" t="str">
        <f t="shared" si="45"/>
        <v/>
      </c>
      <c r="AR144" s="87"/>
      <c r="AS144" s="91"/>
      <c r="AT144" s="91"/>
      <c r="AU144" s="77" t="str">
        <f t="shared" si="46"/>
        <v/>
      </c>
      <c r="AV144" s="87"/>
      <c r="AW144" s="91"/>
      <c r="AX144" s="91"/>
      <c r="AY144" s="91"/>
      <c r="AZ144" s="91"/>
      <c r="BA144" s="1" t="str">
        <f t="shared" si="47"/>
        <v/>
      </c>
      <c r="BB144" s="87"/>
      <c r="BC144" s="95" t="str">
        <f t="shared" si="48"/>
        <v/>
      </c>
      <c r="BD144" s="1" t="str">
        <f t="shared" si="49"/>
        <v/>
      </c>
      <c r="BE144" s="87"/>
      <c r="BF144" s="95" t="str">
        <f t="shared" si="50"/>
        <v/>
      </c>
      <c r="BG144" s="1" t="str">
        <f t="shared" si="51"/>
        <v/>
      </c>
      <c r="BH144" s="87"/>
      <c r="BI144" s="95" t="str">
        <f t="shared" si="52"/>
        <v/>
      </c>
      <c r="BJ144" s="2"/>
      <c r="BK144" s="100" t="str">
        <f t="shared" si="36"/>
        <v>Etrumeus teres</v>
      </c>
      <c r="BL144" s="84" t="str">
        <f t="shared" si="37"/>
        <v>RRH</v>
      </c>
      <c r="BM144" s="237">
        <f t="shared" si="53"/>
        <v>0</v>
      </c>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row>
    <row r="145" spans="1:252" s="4" customFormat="1" ht="18" customHeight="1" x14ac:dyDescent="0.2">
      <c r="A145" s="237"/>
      <c r="B145" s="84" t="s">
        <v>538</v>
      </c>
      <c r="C145" s="100" t="s">
        <v>539</v>
      </c>
      <c r="D145" s="158" t="s">
        <v>540</v>
      </c>
      <c r="E145" s="158" t="s">
        <v>541</v>
      </c>
      <c r="F145" s="159" t="s">
        <v>542</v>
      </c>
      <c r="G145" s="168" t="str">
        <f t="shared" si="38"/>
        <v/>
      </c>
      <c r="H145" s="103"/>
      <c r="I145" s="77" t="str">
        <f t="shared" si="39"/>
        <v/>
      </c>
      <c r="J145" s="87"/>
      <c r="K145" s="90"/>
      <c r="L145" s="91"/>
      <c r="M145" s="91"/>
      <c r="N145" s="91"/>
      <c r="O145" s="91"/>
      <c r="P145" s="91"/>
      <c r="Q145" s="91"/>
      <c r="R145" s="91"/>
      <c r="S145" s="1" t="str">
        <f t="shared" si="40"/>
        <v/>
      </c>
      <c r="T145" s="87"/>
      <c r="U145" s="95" t="str">
        <f t="shared" si="41"/>
        <v/>
      </c>
      <c r="V145" s="77" t="str">
        <f t="shared" si="42"/>
        <v/>
      </c>
      <c r="W145" s="87"/>
      <c r="X145" s="91"/>
      <c r="Y145" s="91"/>
      <c r="Z145" s="91"/>
      <c r="AA145" s="91"/>
      <c r="AB145" s="91"/>
      <c r="AC145" s="77" t="str">
        <f t="shared" si="43"/>
        <v/>
      </c>
      <c r="AD145" s="87"/>
      <c r="AE145" s="91"/>
      <c r="AF145" s="91"/>
      <c r="AG145" s="77" t="str">
        <f t="shared" si="44"/>
        <v/>
      </c>
      <c r="AH145" s="87"/>
      <c r="AI145" s="91"/>
      <c r="AJ145" s="91"/>
      <c r="AK145" s="91"/>
      <c r="AL145" s="91"/>
      <c r="AM145" s="91"/>
      <c r="AN145" s="91"/>
      <c r="AO145" s="91"/>
      <c r="AP145" s="91"/>
      <c r="AQ145" s="77" t="str">
        <f t="shared" si="45"/>
        <v/>
      </c>
      <c r="AR145" s="87"/>
      <c r="AS145" s="91"/>
      <c r="AT145" s="91"/>
      <c r="AU145" s="77" t="str">
        <f t="shared" si="46"/>
        <v/>
      </c>
      <c r="AV145" s="87"/>
      <c r="AW145" s="91"/>
      <c r="AX145" s="91"/>
      <c r="AY145" s="91"/>
      <c r="AZ145" s="91"/>
      <c r="BA145" s="1" t="str">
        <f t="shared" si="47"/>
        <v/>
      </c>
      <c r="BB145" s="87"/>
      <c r="BC145" s="95" t="str">
        <f t="shared" si="48"/>
        <v/>
      </c>
      <c r="BD145" s="1" t="str">
        <f t="shared" si="49"/>
        <v/>
      </c>
      <c r="BE145" s="87"/>
      <c r="BF145" s="95" t="str">
        <f t="shared" si="50"/>
        <v/>
      </c>
      <c r="BG145" s="1" t="str">
        <f t="shared" si="51"/>
        <v/>
      </c>
      <c r="BH145" s="87"/>
      <c r="BI145" s="95" t="str">
        <f t="shared" si="52"/>
        <v/>
      </c>
      <c r="BJ145" s="2"/>
      <c r="BK145" s="100" t="str">
        <f t="shared" si="36"/>
        <v>Sardinella aurita</v>
      </c>
      <c r="BL145" s="84" t="str">
        <f t="shared" si="37"/>
        <v>SAA</v>
      </c>
      <c r="BM145" s="237">
        <f t="shared" si="53"/>
        <v>0</v>
      </c>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row>
    <row r="146" spans="1:252" s="4" customFormat="1" ht="18" customHeight="1" x14ac:dyDescent="0.2">
      <c r="A146" s="237"/>
      <c r="B146" s="84" t="s">
        <v>543</v>
      </c>
      <c r="C146" s="100" t="s">
        <v>544</v>
      </c>
      <c r="D146" s="158" t="s">
        <v>545</v>
      </c>
      <c r="E146" s="158" t="s">
        <v>546</v>
      </c>
      <c r="F146" s="159" t="s">
        <v>547</v>
      </c>
      <c r="G146" s="168" t="str">
        <f t="shared" si="38"/>
        <v/>
      </c>
      <c r="H146" s="103"/>
      <c r="I146" s="77" t="str">
        <f t="shared" si="39"/>
        <v/>
      </c>
      <c r="J146" s="87"/>
      <c r="K146" s="90"/>
      <c r="L146" s="91"/>
      <c r="M146" s="91"/>
      <c r="N146" s="91"/>
      <c r="O146" s="91"/>
      <c r="P146" s="91"/>
      <c r="Q146" s="91"/>
      <c r="R146" s="91"/>
      <c r="S146" s="1" t="str">
        <f t="shared" si="40"/>
        <v/>
      </c>
      <c r="T146" s="87"/>
      <c r="U146" s="95" t="str">
        <f t="shared" si="41"/>
        <v/>
      </c>
      <c r="V146" s="77" t="str">
        <f t="shared" si="42"/>
        <v/>
      </c>
      <c r="W146" s="87"/>
      <c r="X146" s="91"/>
      <c r="Y146" s="91"/>
      <c r="Z146" s="91"/>
      <c r="AA146" s="91"/>
      <c r="AB146" s="91"/>
      <c r="AC146" s="77" t="str">
        <f t="shared" si="43"/>
        <v/>
      </c>
      <c r="AD146" s="87"/>
      <c r="AE146" s="91"/>
      <c r="AF146" s="91"/>
      <c r="AG146" s="77" t="str">
        <f t="shared" si="44"/>
        <v/>
      </c>
      <c r="AH146" s="87"/>
      <c r="AI146" s="91"/>
      <c r="AJ146" s="91"/>
      <c r="AK146" s="91"/>
      <c r="AL146" s="91"/>
      <c r="AM146" s="91"/>
      <c r="AN146" s="91"/>
      <c r="AO146" s="91"/>
      <c r="AP146" s="91"/>
      <c r="AQ146" s="77" t="str">
        <f t="shared" si="45"/>
        <v/>
      </c>
      <c r="AR146" s="87"/>
      <c r="AS146" s="91"/>
      <c r="AT146" s="91"/>
      <c r="AU146" s="77" t="str">
        <f t="shared" si="46"/>
        <v/>
      </c>
      <c r="AV146" s="87"/>
      <c r="AW146" s="91"/>
      <c r="AX146" s="91"/>
      <c r="AY146" s="91"/>
      <c r="AZ146" s="91"/>
      <c r="BA146" s="1" t="str">
        <f t="shared" si="47"/>
        <v/>
      </c>
      <c r="BB146" s="87"/>
      <c r="BC146" s="95" t="str">
        <f t="shared" si="48"/>
        <v/>
      </c>
      <c r="BD146" s="1" t="str">
        <f t="shared" si="49"/>
        <v/>
      </c>
      <c r="BE146" s="87"/>
      <c r="BF146" s="95" t="str">
        <f t="shared" si="50"/>
        <v/>
      </c>
      <c r="BG146" s="1" t="str">
        <f t="shared" si="51"/>
        <v/>
      </c>
      <c r="BH146" s="87"/>
      <c r="BI146" s="95" t="str">
        <f t="shared" si="52"/>
        <v/>
      </c>
      <c r="BJ146" s="2"/>
      <c r="BK146" s="100" t="str">
        <f t="shared" si="36"/>
        <v>Sardinella spp</v>
      </c>
      <c r="BL146" s="84" t="str">
        <f t="shared" si="37"/>
        <v>SIX</v>
      </c>
      <c r="BM146" s="237">
        <f t="shared" si="53"/>
        <v>0</v>
      </c>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row>
    <row r="147" spans="1:252" s="4" customFormat="1" ht="18" customHeight="1" thickBot="1" x14ac:dyDescent="0.25">
      <c r="A147" s="238"/>
      <c r="B147" s="114" t="s">
        <v>73</v>
      </c>
      <c r="C147" s="115" t="s">
        <v>74</v>
      </c>
      <c r="D147" s="160" t="s">
        <v>75</v>
      </c>
      <c r="E147" s="160" t="s">
        <v>76</v>
      </c>
      <c r="F147" s="161" t="s">
        <v>77</v>
      </c>
      <c r="G147" s="169" t="str">
        <f t="shared" si="38"/>
        <v/>
      </c>
      <c r="H147" s="116"/>
      <c r="I147" s="117" t="str">
        <f t="shared" si="39"/>
        <v/>
      </c>
      <c r="J147" s="118"/>
      <c r="K147" s="119"/>
      <c r="L147" s="120"/>
      <c r="M147" s="120"/>
      <c r="N147" s="120"/>
      <c r="O147" s="120"/>
      <c r="P147" s="120"/>
      <c r="Q147" s="120"/>
      <c r="R147" s="120"/>
      <c r="S147" s="121" t="str">
        <f t="shared" si="40"/>
        <v/>
      </c>
      <c r="T147" s="118"/>
      <c r="U147" s="122" t="str">
        <f t="shared" si="41"/>
        <v/>
      </c>
      <c r="V147" s="117" t="str">
        <f t="shared" si="42"/>
        <v/>
      </c>
      <c r="W147" s="118"/>
      <c r="X147" s="120"/>
      <c r="Y147" s="120"/>
      <c r="Z147" s="120"/>
      <c r="AA147" s="120"/>
      <c r="AB147" s="120"/>
      <c r="AC147" s="117" t="str">
        <f t="shared" si="43"/>
        <v/>
      </c>
      <c r="AD147" s="118"/>
      <c r="AE147" s="120"/>
      <c r="AF147" s="120"/>
      <c r="AG147" s="117" t="str">
        <f t="shared" si="44"/>
        <v/>
      </c>
      <c r="AH147" s="118"/>
      <c r="AI147" s="120"/>
      <c r="AJ147" s="120"/>
      <c r="AK147" s="120"/>
      <c r="AL147" s="120"/>
      <c r="AM147" s="120"/>
      <c r="AN147" s="120"/>
      <c r="AO147" s="120"/>
      <c r="AP147" s="120"/>
      <c r="AQ147" s="117" t="str">
        <f t="shared" si="45"/>
        <v/>
      </c>
      <c r="AR147" s="118"/>
      <c r="AS147" s="120"/>
      <c r="AT147" s="120"/>
      <c r="AU147" s="117" t="str">
        <f t="shared" si="46"/>
        <v/>
      </c>
      <c r="AV147" s="118"/>
      <c r="AW147" s="120"/>
      <c r="AX147" s="120"/>
      <c r="AY147" s="120"/>
      <c r="AZ147" s="120"/>
      <c r="BA147" s="121" t="str">
        <f t="shared" si="47"/>
        <v/>
      </c>
      <c r="BB147" s="118"/>
      <c r="BC147" s="122" t="str">
        <f t="shared" si="48"/>
        <v/>
      </c>
      <c r="BD147" s="121" t="str">
        <f t="shared" si="49"/>
        <v/>
      </c>
      <c r="BE147" s="118"/>
      <c r="BF147" s="122" t="str">
        <f t="shared" si="50"/>
        <v/>
      </c>
      <c r="BG147" s="121" t="str">
        <f t="shared" si="51"/>
        <v/>
      </c>
      <c r="BH147" s="118"/>
      <c r="BI147" s="122" t="str">
        <f t="shared" si="52"/>
        <v/>
      </c>
      <c r="BJ147" s="2"/>
      <c r="BK147" s="115" t="str">
        <f t="shared" si="36"/>
        <v>Sprattus sprattus</v>
      </c>
      <c r="BL147" s="114" t="str">
        <f t="shared" si="37"/>
        <v>SPR</v>
      </c>
      <c r="BM147" s="238">
        <f t="shared" si="53"/>
        <v>0</v>
      </c>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row>
    <row r="148" spans="1:252" s="4" customFormat="1" ht="18" customHeight="1" x14ac:dyDescent="0.2">
      <c r="A148" s="236">
        <v>36</v>
      </c>
      <c r="B148" s="110" t="s">
        <v>580</v>
      </c>
      <c r="C148" s="111" t="s">
        <v>581</v>
      </c>
      <c r="D148" s="164" t="s">
        <v>582</v>
      </c>
      <c r="E148" s="164" t="s">
        <v>583</v>
      </c>
      <c r="F148" s="165" t="s">
        <v>584</v>
      </c>
      <c r="G148" s="171" t="str">
        <f t="shared" si="38"/>
        <v/>
      </c>
      <c r="H148" s="112"/>
      <c r="I148" s="77" t="str">
        <f t="shared" si="39"/>
        <v/>
      </c>
      <c r="J148" s="113"/>
      <c r="K148" s="90"/>
      <c r="L148" s="91"/>
      <c r="M148" s="91"/>
      <c r="N148" s="91"/>
      <c r="O148" s="91"/>
      <c r="P148" s="91"/>
      <c r="Q148" s="91"/>
      <c r="R148" s="91"/>
      <c r="S148" s="1" t="str">
        <f t="shared" si="40"/>
        <v/>
      </c>
      <c r="T148" s="113"/>
      <c r="U148" s="95" t="str">
        <f t="shared" si="41"/>
        <v/>
      </c>
      <c r="V148" s="77" t="str">
        <f t="shared" si="42"/>
        <v/>
      </c>
      <c r="W148" s="113"/>
      <c r="X148" s="91"/>
      <c r="Y148" s="91"/>
      <c r="Z148" s="91"/>
      <c r="AA148" s="91"/>
      <c r="AB148" s="91"/>
      <c r="AC148" s="77" t="str">
        <f t="shared" si="43"/>
        <v/>
      </c>
      <c r="AD148" s="113"/>
      <c r="AE148" s="91"/>
      <c r="AF148" s="91"/>
      <c r="AG148" s="77" t="str">
        <f t="shared" si="44"/>
        <v/>
      </c>
      <c r="AH148" s="113"/>
      <c r="AI148" s="91"/>
      <c r="AJ148" s="91"/>
      <c r="AK148" s="91"/>
      <c r="AL148" s="91"/>
      <c r="AM148" s="91"/>
      <c r="AN148" s="91"/>
      <c r="AO148" s="91"/>
      <c r="AP148" s="91"/>
      <c r="AQ148" s="77" t="str">
        <f t="shared" si="45"/>
        <v/>
      </c>
      <c r="AR148" s="113"/>
      <c r="AS148" s="91"/>
      <c r="AT148" s="91"/>
      <c r="AU148" s="77" t="str">
        <f t="shared" si="46"/>
        <v/>
      </c>
      <c r="AV148" s="113"/>
      <c r="AW148" s="91"/>
      <c r="AX148" s="91"/>
      <c r="AY148" s="91"/>
      <c r="AZ148" s="91"/>
      <c r="BA148" s="1" t="str">
        <f t="shared" si="47"/>
        <v/>
      </c>
      <c r="BB148" s="113"/>
      <c r="BC148" s="95" t="str">
        <f t="shared" si="48"/>
        <v/>
      </c>
      <c r="BD148" s="1" t="str">
        <f t="shared" si="49"/>
        <v/>
      </c>
      <c r="BE148" s="113"/>
      <c r="BF148" s="95" t="str">
        <f t="shared" si="50"/>
        <v/>
      </c>
      <c r="BG148" s="1" t="str">
        <f t="shared" si="51"/>
        <v/>
      </c>
      <c r="BH148" s="113"/>
      <c r="BI148" s="95" t="str">
        <f t="shared" si="52"/>
        <v/>
      </c>
      <c r="BJ148" s="2"/>
      <c r="BK148" s="111" t="str">
        <f t="shared" si="36"/>
        <v>Thunnus alalunga</v>
      </c>
      <c r="BL148" s="110" t="str">
        <f t="shared" si="37"/>
        <v>ALB</v>
      </c>
      <c r="BM148" s="236">
        <f t="shared" si="53"/>
        <v>36</v>
      </c>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row>
    <row r="149" spans="1:252" s="4" customFormat="1" ht="18" customHeight="1" x14ac:dyDescent="0.2">
      <c r="A149" s="237"/>
      <c r="B149" s="84" t="s">
        <v>326</v>
      </c>
      <c r="C149" s="100" t="s">
        <v>333</v>
      </c>
      <c r="D149" s="158" t="s">
        <v>577</v>
      </c>
      <c r="E149" s="158" t="s">
        <v>578</v>
      </c>
      <c r="F149" s="159" t="s">
        <v>579</v>
      </c>
      <c r="G149" s="168" t="str">
        <f t="shared" si="38"/>
        <v/>
      </c>
      <c r="H149" s="103"/>
      <c r="I149" s="77" t="str">
        <f t="shared" si="39"/>
        <v/>
      </c>
      <c r="J149" s="87"/>
      <c r="K149" s="90"/>
      <c r="L149" s="91"/>
      <c r="M149" s="91"/>
      <c r="N149" s="91"/>
      <c r="O149" s="91"/>
      <c r="P149" s="91"/>
      <c r="Q149" s="91"/>
      <c r="R149" s="91"/>
      <c r="S149" s="1" t="str">
        <f t="shared" si="40"/>
        <v/>
      </c>
      <c r="T149" s="87"/>
      <c r="U149" s="95" t="str">
        <f t="shared" si="41"/>
        <v/>
      </c>
      <c r="V149" s="77" t="str">
        <f t="shared" si="42"/>
        <v/>
      </c>
      <c r="W149" s="87"/>
      <c r="X149" s="91"/>
      <c r="Y149" s="91"/>
      <c r="Z149" s="91"/>
      <c r="AA149" s="91"/>
      <c r="AB149" s="91"/>
      <c r="AC149" s="77" t="str">
        <f t="shared" si="43"/>
        <v/>
      </c>
      <c r="AD149" s="87"/>
      <c r="AE149" s="91"/>
      <c r="AF149" s="91"/>
      <c r="AG149" s="77" t="str">
        <f t="shared" si="44"/>
        <v/>
      </c>
      <c r="AH149" s="87"/>
      <c r="AI149" s="91"/>
      <c r="AJ149" s="91"/>
      <c r="AK149" s="91"/>
      <c r="AL149" s="91"/>
      <c r="AM149" s="91"/>
      <c r="AN149" s="91"/>
      <c r="AO149" s="91"/>
      <c r="AP149" s="91"/>
      <c r="AQ149" s="77" t="str">
        <f t="shared" si="45"/>
        <v/>
      </c>
      <c r="AR149" s="87"/>
      <c r="AS149" s="91"/>
      <c r="AT149" s="91"/>
      <c r="AU149" s="77" t="str">
        <f t="shared" si="46"/>
        <v/>
      </c>
      <c r="AV149" s="87"/>
      <c r="AW149" s="91"/>
      <c r="AX149" s="91"/>
      <c r="AY149" s="91"/>
      <c r="AZ149" s="91"/>
      <c r="BA149" s="1" t="str">
        <f t="shared" si="47"/>
        <v/>
      </c>
      <c r="BB149" s="87"/>
      <c r="BC149" s="95" t="str">
        <f t="shared" si="48"/>
        <v/>
      </c>
      <c r="BD149" s="1" t="str">
        <f t="shared" si="49"/>
        <v/>
      </c>
      <c r="BE149" s="87"/>
      <c r="BF149" s="95" t="str">
        <f t="shared" si="50"/>
        <v/>
      </c>
      <c r="BG149" s="1" t="str">
        <f t="shared" si="51"/>
        <v/>
      </c>
      <c r="BH149" s="87"/>
      <c r="BI149" s="95" t="str">
        <f t="shared" si="52"/>
        <v/>
      </c>
      <c r="BJ149" s="2"/>
      <c r="BK149" s="100" t="str">
        <f t="shared" si="36"/>
        <v>Thunnus thynnus</v>
      </c>
      <c r="BL149" s="84" t="str">
        <f t="shared" si="37"/>
        <v>BFT</v>
      </c>
      <c r="BM149" s="237">
        <f t="shared" si="53"/>
        <v>0</v>
      </c>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row>
    <row r="150" spans="1:252" s="4" customFormat="1" ht="18" customHeight="1" x14ac:dyDescent="0.2">
      <c r="A150" s="237"/>
      <c r="B150" s="84" t="s">
        <v>897</v>
      </c>
      <c r="C150" s="100" t="s">
        <v>893</v>
      </c>
      <c r="D150" s="158" t="s">
        <v>894</v>
      </c>
      <c r="E150" s="158" t="s">
        <v>895</v>
      </c>
      <c r="F150" s="159" t="s">
        <v>896</v>
      </c>
      <c r="G150" s="168" t="str">
        <f t="shared" si="38"/>
        <v/>
      </c>
      <c r="H150" s="103"/>
      <c r="I150" s="77" t="str">
        <f t="shared" si="39"/>
        <v/>
      </c>
      <c r="J150" s="87"/>
      <c r="K150" s="90"/>
      <c r="L150" s="91"/>
      <c r="M150" s="91"/>
      <c r="N150" s="91"/>
      <c r="O150" s="91"/>
      <c r="P150" s="91"/>
      <c r="Q150" s="91"/>
      <c r="R150" s="91"/>
      <c r="S150" s="1" t="str">
        <f t="shared" si="40"/>
        <v/>
      </c>
      <c r="T150" s="87"/>
      <c r="U150" s="95" t="str">
        <f t="shared" si="41"/>
        <v/>
      </c>
      <c r="V150" s="77" t="str">
        <f t="shared" si="42"/>
        <v/>
      </c>
      <c r="W150" s="87"/>
      <c r="X150" s="91"/>
      <c r="Y150" s="91"/>
      <c r="Z150" s="91"/>
      <c r="AA150" s="91"/>
      <c r="AB150" s="91"/>
      <c r="AC150" s="77" t="str">
        <f t="shared" si="43"/>
        <v/>
      </c>
      <c r="AD150" s="87"/>
      <c r="AE150" s="91"/>
      <c r="AF150" s="91"/>
      <c r="AG150" s="77" t="str">
        <f t="shared" si="44"/>
        <v/>
      </c>
      <c r="AH150" s="87"/>
      <c r="AI150" s="91"/>
      <c r="AJ150" s="91"/>
      <c r="AK150" s="91"/>
      <c r="AL150" s="91"/>
      <c r="AM150" s="91"/>
      <c r="AN150" s="91"/>
      <c r="AO150" s="91"/>
      <c r="AP150" s="91"/>
      <c r="AQ150" s="77" t="str">
        <f t="shared" si="45"/>
        <v/>
      </c>
      <c r="AR150" s="87"/>
      <c r="AS150" s="91"/>
      <c r="AT150" s="91"/>
      <c r="AU150" s="77" t="str">
        <f t="shared" si="46"/>
        <v/>
      </c>
      <c r="AV150" s="87"/>
      <c r="AW150" s="91"/>
      <c r="AX150" s="91"/>
      <c r="AY150" s="91"/>
      <c r="AZ150" s="91"/>
      <c r="BA150" s="1" t="str">
        <f t="shared" si="47"/>
        <v/>
      </c>
      <c r="BB150" s="87"/>
      <c r="BC150" s="95" t="str">
        <f t="shared" si="48"/>
        <v/>
      </c>
      <c r="BD150" s="1" t="str">
        <f t="shared" si="49"/>
        <v/>
      </c>
      <c r="BE150" s="87"/>
      <c r="BF150" s="95" t="str">
        <f t="shared" si="50"/>
        <v/>
      </c>
      <c r="BG150" s="1" t="str">
        <f t="shared" si="51"/>
        <v/>
      </c>
      <c r="BH150" s="87"/>
      <c r="BI150" s="95" t="str">
        <f t="shared" si="52"/>
        <v/>
      </c>
      <c r="BJ150" s="2"/>
      <c r="BK150" s="100" t="str">
        <f t="shared" si="36"/>
        <v>Istiophoridae</v>
      </c>
      <c r="BL150" s="84" t="str">
        <f t="shared" si="37"/>
        <v>BIL</v>
      </c>
      <c r="BM150" s="237">
        <f t="shared" si="53"/>
        <v>0</v>
      </c>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row>
    <row r="151" spans="1:252" s="4" customFormat="1" ht="18" customHeight="1" x14ac:dyDescent="0.2">
      <c r="A151" s="237"/>
      <c r="B151" s="84" t="s">
        <v>1326</v>
      </c>
      <c r="C151" s="100" t="s">
        <v>1327</v>
      </c>
      <c r="D151" s="158" t="s">
        <v>1328</v>
      </c>
      <c r="E151" s="158" t="s">
        <v>1329</v>
      </c>
      <c r="F151" s="159" t="s">
        <v>1330</v>
      </c>
      <c r="G151" s="168" t="str">
        <f t="shared" si="38"/>
        <v/>
      </c>
      <c r="H151" s="103"/>
      <c r="I151" s="77" t="str">
        <f t="shared" si="39"/>
        <v/>
      </c>
      <c r="J151" s="87"/>
      <c r="K151" s="90"/>
      <c r="L151" s="91"/>
      <c r="M151" s="91"/>
      <c r="N151" s="91"/>
      <c r="O151" s="91"/>
      <c r="P151" s="91"/>
      <c r="Q151" s="91"/>
      <c r="R151" s="91"/>
      <c r="S151" s="1" t="str">
        <f t="shared" si="40"/>
        <v/>
      </c>
      <c r="T151" s="87"/>
      <c r="U151" s="95" t="str">
        <f t="shared" si="41"/>
        <v/>
      </c>
      <c r="V151" s="77" t="str">
        <f t="shared" si="42"/>
        <v/>
      </c>
      <c r="W151" s="87"/>
      <c r="X151" s="91"/>
      <c r="Y151" s="91"/>
      <c r="Z151" s="91"/>
      <c r="AA151" s="91"/>
      <c r="AB151" s="91"/>
      <c r="AC151" s="77" t="str">
        <f t="shared" si="43"/>
        <v/>
      </c>
      <c r="AD151" s="87"/>
      <c r="AE151" s="91"/>
      <c r="AF151" s="91"/>
      <c r="AG151" s="77" t="str">
        <f t="shared" si="44"/>
        <v/>
      </c>
      <c r="AH151" s="87"/>
      <c r="AI151" s="91"/>
      <c r="AJ151" s="91"/>
      <c r="AK151" s="91"/>
      <c r="AL151" s="91"/>
      <c r="AM151" s="91"/>
      <c r="AN151" s="91"/>
      <c r="AO151" s="91"/>
      <c r="AP151" s="91"/>
      <c r="AQ151" s="77" t="str">
        <f t="shared" si="45"/>
        <v/>
      </c>
      <c r="AR151" s="87"/>
      <c r="AS151" s="91"/>
      <c r="AT151" s="91"/>
      <c r="AU151" s="77" t="str">
        <f t="shared" si="46"/>
        <v/>
      </c>
      <c r="AV151" s="87"/>
      <c r="AW151" s="91"/>
      <c r="AX151" s="91"/>
      <c r="AY151" s="91"/>
      <c r="AZ151" s="91"/>
      <c r="BA151" s="1" t="str">
        <f t="shared" si="47"/>
        <v/>
      </c>
      <c r="BB151" s="87"/>
      <c r="BC151" s="95" t="str">
        <f t="shared" si="48"/>
        <v/>
      </c>
      <c r="BD151" s="1" t="str">
        <f t="shared" si="49"/>
        <v/>
      </c>
      <c r="BE151" s="87"/>
      <c r="BF151" s="95" t="str">
        <f t="shared" si="50"/>
        <v/>
      </c>
      <c r="BG151" s="1" t="str">
        <f t="shared" si="51"/>
        <v/>
      </c>
      <c r="BH151" s="87"/>
      <c r="BI151" s="95" t="str">
        <f t="shared" si="52"/>
        <v/>
      </c>
      <c r="BJ151" s="2"/>
      <c r="BK151" s="100" t="str">
        <f t="shared" si="36"/>
        <v>Sarda orientalis</v>
      </c>
      <c r="BL151" s="84" t="str">
        <f t="shared" si="37"/>
        <v>BIP</v>
      </c>
      <c r="BM151" s="237">
        <f t="shared" si="53"/>
        <v>0</v>
      </c>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row>
    <row r="152" spans="1:252" s="4" customFormat="1" ht="18" customHeight="1" x14ac:dyDescent="0.2">
      <c r="A152" s="237"/>
      <c r="B152" s="84" t="s">
        <v>563</v>
      </c>
      <c r="C152" s="100" t="s">
        <v>564</v>
      </c>
      <c r="D152" s="158" t="s">
        <v>565</v>
      </c>
      <c r="E152" s="158" t="s">
        <v>566</v>
      </c>
      <c r="F152" s="159" t="s">
        <v>567</v>
      </c>
      <c r="G152" s="168" t="str">
        <f t="shared" si="38"/>
        <v/>
      </c>
      <c r="H152" s="103"/>
      <c r="I152" s="77" t="str">
        <f t="shared" si="39"/>
        <v/>
      </c>
      <c r="J152" s="87"/>
      <c r="K152" s="90"/>
      <c r="L152" s="91"/>
      <c r="M152" s="91"/>
      <c r="N152" s="91"/>
      <c r="O152" s="91"/>
      <c r="P152" s="91"/>
      <c r="Q152" s="91"/>
      <c r="R152" s="91"/>
      <c r="S152" s="1" t="str">
        <f t="shared" si="40"/>
        <v/>
      </c>
      <c r="T152" s="87"/>
      <c r="U152" s="95" t="str">
        <f t="shared" si="41"/>
        <v/>
      </c>
      <c r="V152" s="77" t="str">
        <f t="shared" si="42"/>
        <v/>
      </c>
      <c r="W152" s="87"/>
      <c r="X152" s="91"/>
      <c r="Y152" s="91"/>
      <c r="Z152" s="91"/>
      <c r="AA152" s="91"/>
      <c r="AB152" s="91"/>
      <c r="AC152" s="77" t="str">
        <f t="shared" si="43"/>
        <v/>
      </c>
      <c r="AD152" s="87"/>
      <c r="AE152" s="91"/>
      <c r="AF152" s="91"/>
      <c r="AG152" s="77" t="str">
        <f t="shared" si="44"/>
        <v/>
      </c>
      <c r="AH152" s="87"/>
      <c r="AI152" s="91"/>
      <c r="AJ152" s="91"/>
      <c r="AK152" s="91"/>
      <c r="AL152" s="91"/>
      <c r="AM152" s="91"/>
      <c r="AN152" s="91"/>
      <c r="AO152" s="91"/>
      <c r="AP152" s="91"/>
      <c r="AQ152" s="77" t="str">
        <f t="shared" si="45"/>
        <v/>
      </c>
      <c r="AR152" s="87"/>
      <c r="AS152" s="91"/>
      <c r="AT152" s="91"/>
      <c r="AU152" s="77" t="str">
        <f t="shared" si="46"/>
        <v/>
      </c>
      <c r="AV152" s="87"/>
      <c r="AW152" s="91"/>
      <c r="AX152" s="91"/>
      <c r="AY152" s="91"/>
      <c r="AZ152" s="91"/>
      <c r="BA152" s="1" t="str">
        <f t="shared" si="47"/>
        <v/>
      </c>
      <c r="BB152" s="87"/>
      <c r="BC152" s="95" t="str">
        <f t="shared" si="48"/>
        <v/>
      </c>
      <c r="BD152" s="1" t="str">
        <f t="shared" si="49"/>
        <v/>
      </c>
      <c r="BE152" s="87"/>
      <c r="BF152" s="95" t="str">
        <f t="shared" si="50"/>
        <v/>
      </c>
      <c r="BG152" s="1" t="str">
        <f t="shared" si="51"/>
        <v/>
      </c>
      <c r="BH152" s="87"/>
      <c r="BI152" s="95" t="str">
        <f t="shared" si="52"/>
        <v/>
      </c>
      <c r="BJ152" s="2"/>
      <c r="BK152" s="100" t="str">
        <f t="shared" si="36"/>
        <v>Sarda sarda</v>
      </c>
      <c r="BL152" s="84" t="str">
        <f t="shared" si="37"/>
        <v>BON</v>
      </c>
      <c r="BM152" s="237">
        <f t="shared" si="53"/>
        <v>0</v>
      </c>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row>
    <row r="153" spans="1:252" s="4" customFormat="1" ht="18" customHeight="1" x14ac:dyDescent="0.2">
      <c r="A153" s="237"/>
      <c r="B153" s="84" t="s">
        <v>877</v>
      </c>
      <c r="C153" s="100" t="s">
        <v>873</v>
      </c>
      <c r="D153" s="158" t="s">
        <v>874</v>
      </c>
      <c r="E153" s="158" t="s">
        <v>875</v>
      </c>
      <c r="F153" s="159" t="s">
        <v>876</v>
      </c>
      <c r="G153" s="168" t="str">
        <f t="shared" si="38"/>
        <v/>
      </c>
      <c r="H153" s="103"/>
      <c r="I153" s="77" t="str">
        <f t="shared" si="39"/>
        <v/>
      </c>
      <c r="J153" s="87"/>
      <c r="K153" s="90"/>
      <c r="L153" s="91"/>
      <c r="M153" s="91"/>
      <c r="N153" s="91"/>
      <c r="O153" s="91"/>
      <c r="P153" s="91"/>
      <c r="Q153" s="91"/>
      <c r="R153" s="91"/>
      <c r="S153" s="1" t="str">
        <f t="shared" si="40"/>
        <v/>
      </c>
      <c r="T153" s="87"/>
      <c r="U153" s="95" t="str">
        <f t="shared" si="41"/>
        <v/>
      </c>
      <c r="V153" s="77" t="str">
        <f t="shared" si="42"/>
        <v/>
      </c>
      <c r="W153" s="87"/>
      <c r="X153" s="91"/>
      <c r="Y153" s="91"/>
      <c r="Z153" s="91"/>
      <c r="AA153" s="91"/>
      <c r="AB153" s="91"/>
      <c r="AC153" s="77" t="str">
        <f t="shared" si="43"/>
        <v/>
      </c>
      <c r="AD153" s="87"/>
      <c r="AE153" s="91"/>
      <c r="AF153" s="91"/>
      <c r="AG153" s="77" t="str">
        <f t="shared" si="44"/>
        <v/>
      </c>
      <c r="AH153" s="87"/>
      <c r="AI153" s="91"/>
      <c r="AJ153" s="91"/>
      <c r="AK153" s="91"/>
      <c r="AL153" s="91"/>
      <c r="AM153" s="91"/>
      <c r="AN153" s="91"/>
      <c r="AO153" s="91"/>
      <c r="AP153" s="91"/>
      <c r="AQ153" s="77" t="str">
        <f t="shared" si="45"/>
        <v/>
      </c>
      <c r="AR153" s="87"/>
      <c r="AS153" s="91"/>
      <c r="AT153" s="91"/>
      <c r="AU153" s="77" t="str">
        <f t="shared" si="46"/>
        <v/>
      </c>
      <c r="AV153" s="87"/>
      <c r="AW153" s="91"/>
      <c r="AX153" s="91"/>
      <c r="AY153" s="91"/>
      <c r="AZ153" s="91"/>
      <c r="BA153" s="1" t="str">
        <f t="shared" si="47"/>
        <v/>
      </c>
      <c r="BB153" s="87"/>
      <c r="BC153" s="95" t="str">
        <f t="shared" si="48"/>
        <v/>
      </c>
      <c r="BD153" s="1" t="str">
        <f t="shared" si="49"/>
        <v/>
      </c>
      <c r="BE153" s="87"/>
      <c r="BF153" s="95" t="str">
        <f t="shared" si="50"/>
        <v/>
      </c>
      <c r="BG153" s="1" t="str">
        <f t="shared" si="51"/>
        <v/>
      </c>
      <c r="BH153" s="87"/>
      <c r="BI153" s="95" t="str">
        <f t="shared" si="52"/>
        <v/>
      </c>
      <c r="BJ153" s="2"/>
      <c r="BK153" s="100" t="str">
        <f t="shared" si="36"/>
        <v>Orcynopsis unicolor</v>
      </c>
      <c r="BL153" s="84" t="str">
        <f t="shared" si="37"/>
        <v>BOP</v>
      </c>
      <c r="BM153" s="237">
        <f t="shared" si="53"/>
        <v>0</v>
      </c>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row>
    <row r="154" spans="1:252" s="4" customFormat="1" ht="18" customHeight="1" x14ac:dyDescent="0.2">
      <c r="A154" s="237"/>
      <c r="B154" s="84" t="s">
        <v>1331</v>
      </c>
      <c r="C154" s="100" t="s">
        <v>1332</v>
      </c>
      <c r="D154" s="158" t="s">
        <v>1333</v>
      </c>
      <c r="E154" s="158" t="s">
        <v>1334</v>
      </c>
      <c r="F154" s="159" t="s">
        <v>1335</v>
      </c>
      <c r="G154" s="168" t="str">
        <f t="shared" si="38"/>
        <v/>
      </c>
      <c r="H154" s="103"/>
      <c r="I154" s="77" t="str">
        <f t="shared" si="39"/>
        <v/>
      </c>
      <c r="J154" s="87"/>
      <c r="K154" s="90"/>
      <c r="L154" s="91"/>
      <c r="M154" s="91"/>
      <c r="N154" s="91"/>
      <c r="O154" s="91"/>
      <c r="P154" s="91"/>
      <c r="Q154" s="91"/>
      <c r="R154" s="91"/>
      <c r="S154" s="1" t="str">
        <f t="shared" si="40"/>
        <v/>
      </c>
      <c r="T154" s="87"/>
      <c r="U154" s="95" t="str">
        <f t="shared" si="41"/>
        <v/>
      </c>
      <c r="V154" s="77" t="str">
        <f t="shared" si="42"/>
        <v/>
      </c>
      <c r="W154" s="87"/>
      <c r="X154" s="91"/>
      <c r="Y154" s="91"/>
      <c r="Z154" s="91"/>
      <c r="AA154" s="91"/>
      <c r="AB154" s="91"/>
      <c r="AC154" s="77" t="str">
        <f t="shared" si="43"/>
        <v/>
      </c>
      <c r="AD154" s="87"/>
      <c r="AE154" s="91"/>
      <c r="AF154" s="91"/>
      <c r="AG154" s="77" t="str">
        <f t="shared" si="44"/>
        <v/>
      </c>
      <c r="AH154" s="87"/>
      <c r="AI154" s="91"/>
      <c r="AJ154" s="91"/>
      <c r="AK154" s="91"/>
      <c r="AL154" s="91"/>
      <c r="AM154" s="91"/>
      <c r="AN154" s="91"/>
      <c r="AO154" s="91"/>
      <c r="AP154" s="91"/>
      <c r="AQ154" s="77" t="str">
        <f t="shared" si="45"/>
        <v/>
      </c>
      <c r="AR154" s="87"/>
      <c r="AS154" s="91"/>
      <c r="AT154" s="91"/>
      <c r="AU154" s="77" t="str">
        <f t="shared" si="46"/>
        <v/>
      </c>
      <c r="AV154" s="87"/>
      <c r="AW154" s="91"/>
      <c r="AX154" s="91"/>
      <c r="AY154" s="91"/>
      <c r="AZ154" s="91"/>
      <c r="BA154" s="1" t="str">
        <f t="shared" si="47"/>
        <v/>
      </c>
      <c r="BB154" s="87"/>
      <c r="BC154" s="95" t="str">
        <f t="shared" si="48"/>
        <v/>
      </c>
      <c r="BD154" s="1" t="str">
        <f t="shared" si="49"/>
        <v/>
      </c>
      <c r="BE154" s="87"/>
      <c r="BF154" s="95" t="str">
        <f t="shared" si="50"/>
        <v/>
      </c>
      <c r="BG154" s="1" t="str">
        <f t="shared" si="51"/>
        <v/>
      </c>
      <c r="BH154" s="87"/>
      <c r="BI154" s="95" t="str">
        <f t="shared" si="52"/>
        <v/>
      </c>
      <c r="BJ154" s="2"/>
      <c r="BK154" s="100" t="str">
        <f t="shared" si="36"/>
        <v>Scomberomorus commerson</v>
      </c>
      <c r="BL154" s="84" t="str">
        <f t="shared" si="37"/>
        <v>COM</v>
      </c>
      <c r="BM154" s="237">
        <f t="shared" si="53"/>
        <v>0</v>
      </c>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row>
    <row r="155" spans="1:252" s="4" customFormat="1" ht="18" customHeight="1" x14ac:dyDescent="0.2">
      <c r="A155" s="237"/>
      <c r="B155" s="84" t="s">
        <v>568</v>
      </c>
      <c r="C155" s="100" t="s">
        <v>1336</v>
      </c>
      <c r="D155" s="158" t="s">
        <v>569</v>
      </c>
      <c r="E155" s="158" t="s">
        <v>570</v>
      </c>
      <c r="F155" s="159" t="s">
        <v>571</v>
      </c>
      <c r="G155" s="168" t="str">
        <f t="shared" si="38"/>
        <v/>
      </c>
      <c r="H155" s="103"/>
      <c r="I155" s="77" t="str">
        <f t="shared" si="39"/>
        <v/>
      </c>
      <c r="J155" s="87"/>
      <c r="K155" s="90"/>
      <c r="L155" s="91"/>
      <c r="M155" s="91"/>
      <c r="N155" s="91"/>
      <c r="O155" s="91"/>
      <c r="P155" s="91"/>
      <c r="Q155" s="91"/>
      <c r="R155" s="91"/>
      <c r="S155" s="1" t="str">
        <f t="shared" si="40"/>
        <v/>
      </c>
      <c r="T155" s="87"/>
      <c r="U155" s="95" t="str">
        <f t="shared" si="41"/>
        <v/>
      </c>
      <c r="V155" s="77" t="str">
        <f t="shared" si="42"/>
        <v/>
      </c>
      <c r="W155" s="87"/>
      <c r="X155" s="91"/>
      <c r="Y155" s="91"/>
      <c r="Z155" s="91"/>
      <c r="AA155" s="91"/>
      <c r="AB155" s="91"/>
      <c r="AC155" s="77" t="str">
        <f t="shared" si="43"/>
        <v/>
      </c>
      <c r="AD155" s="87"/>
      <c r="AE155" s="91"/>
      <c r="AF155" s="91"/>
      <c r="AG155" s="77" t="str">
        <f t="shared" si="44"/>
        <v/>
      </c>
      <c r="AH155" s="87"/>
      <c r="AI155" s="91"/>
      <c r="AJ155" s="91"/>
      <c r="AK155" s="91"/>
      <c r="AL155" s="91"/>
      <c r="AM155" s="91"/>
      <c r="AN155" s="91"/>
      <c r="AO155" s="91"/>
      <c r="AP155" s="91"/>
      <c r="AQ155" s="77" t="str">
        <f t="shared" si="45"/>
        <v/>
      </c>
      <c r="AR155" s="87"/>
      <c r="AS155" s="91"/>
      <c r="AT155" s="91"/>
      <c r="AU155" s="77" t="str">
        <f t="shared" si="46"/>
        <v/>
      </c>
      <c r="AV155" s="87"/>
      <c r="AW155" s="91"/>
      <c r="AX155" s="91"/>
      <c r="AY155" s="91"/>
      <c r="AZ155" s="91"/>
      <c r="BA155" s="1" t="str">
        <f t="shared" si="47"/>
        <v/>
      </c>
      <c r="BB155" s="87"/>
      <c r="BC155" s="95" t="str">
        <f t="shared" si="48"/>
        <v/>
      </c>
      <c r="BD155" s="1" t="str">
        <f t="shared" si="49"/>
        <v/>
      </c>
      <c r="BE155" s="87"/>
      <c r="BF155" s="95" t="str">
        <f t="shared" si="50"/>
        <v/>
      </c>
      <c r="BG155" s="1" t="str">
        <f t="shared" si="51"/>
        <v/>
      </c>
      <c r="BH155" s="87"/>
      <c r="BI155" s="95" t="str">
        <f t="shared" si="52"/>
        <v/>
      </c>
      <c r="BJ155" s="2"/>
      <c r="BK155" s="100" t="str">
        <f t="shared" si="36"/>
        <v>Auxis thazard, A. rochei</v>
      </c>
      <c r="BL155" s="84" t="str">
        <f t="shared" si="37"/>
        <v>FRZ</v>
      </c>
      <c r="BM155" s="237">
        <f t="shared" si="53"/>
        <v>0</v>
      </c>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row>
    <row r="156" spans="1:252" s="4" customFormat="1" ht="18" customHeight="1" x14ac:dyDescent="0.2">
      <c r="A156" s="237"/>
      <c r="B156" s="84" t="s">
        <v>572</v>
      </c>
      <c r="C156" s="100" t="s">
        <v>573</v>
      </c>
      <c r="D156" s="158" t="s">
        <v>574</v>
      </c>
      <c r="E156" s="158" t="s">
        <v>575</v>
      </c>
      <c r="F156" s="159" t="s">
        <v>576</v>
      </c>
      <c r="G156" s="168" t="str">
        <f t="shared" si="38"/>
        <v/>
      </c>
      <c r="H156" s="103"/>
      <c r="I156" s="77" t="str">
        <f t="shared" si="39"/>
        <v/>
      </c>
      <c r="J156" s="87"/>
      <c r="K156" s="90"/>
      <c r="L156" s="91"/>
      <c r="M156" s="91"/>
      <c r="N156" s="91"/>
      <c r="O156" s="91"/>
      <c r="P156" s="91"/>
      <c r="Q156" s="91"/>
      <c r="R156" s="91"/>
      <c r="S156" s="1" t="str">
        <f t="shared" si="40"/>
        <v/>
      </c>
      <c r="T156" s="87"/>
      <c r="U156" s="95" t="str">
        <f t="shared" si="41"/>
        <v/>
      </c>
      <c r="V156" s="77" t="str">
        <f t="shared" si="42"/>
        <v/>
      </c>
      <c r="W156" s="87"/>
      <c r="X156" s="91"/>
      <c r="Y156" s="91"/>
      <c r="Z156" s="91"/>
      <c r="AA156" s="91"/>
      <c r="AB156" s="91"/>
      <c r="AC156" s="77" t="str">
        <f t="shared" si="43"/>
        <v/>
      </c>
      <c r="AD156" s="87"/>
      <c r="AE156" s="91"/>
      <c r="AF156" s="91"/>
      <c r="AG156" s="77" t="str">
        <f t="shared" si="44"/>
        <v/>
      </c>
      <c r="AH156" s="87"/>
      <c r="AI156" s="91"/>
      <c r="AJ156" s="91"/>
      <c r="AK156" s="91"/>
      <c r="AL156" s="91"/>
      <c r="AM156" s="91"/>
      <c r="AN156" s="91"/>
      <c r="AO156" s="91"/>
      <c r="AP156" s="91"/>
      <c r="AQ156" s="77" t="str">
        <f t="shared" si="45"/>
        <v/>
      </c>
      <c r="AR156" s="87"/>
      <c r="AS156" s="91"/>
      <c r="AT156" s="91"/>
      <c r="AU156" s="77" t="str">
        <f t="shared" si="46"/>
        <v/>
      </c>
      <c r="AV156" s="87"/>
      <c r="AW156" s="91"/>
      <c r="AX156" s="91"/>
      <c r="AY156" s="91"/>
      <c r="AZ156" s="91"/>
      <c r="BA156" s="1" t="str">
        <f t="shared" si="47"/>
        <v/>
      </c>
      <c r="BB156" s="87"/>
      <c r="BC156" s="95" t="str">
        <f t="shared" si="48"/>
        <v/>
      </c>
      <c r="BD156" s="1" t="str">
        <f t="shared" si="49"/>
        <v/>
      </c>
      <c r="BE156" s="87"/>
      <c r="BF156" s="95" t="str">
        <f t="shared" si="50"/>
        <v/>
      </c>
      <c r="BG156" s="1" t="str">
        <f t="shared" si="51"/>
        <v/>
      </c>
      <c r="BH156" s="87"/>
      <c r="BI156" s="95" t="str">
        <f t="shared" si="52"/>
        <v/>
      </c>
      <c r="BJ156" s="2"/>
      <c r="BK156" s="100" t="str">
        <f t="shared" si="36"/>
        <v>Euthynnus alletteratus</v>
      </c>
      <c r="BL156" s="84" t="str">
        <f t="shared" si="37"/>
        <v>LTA</v>
      </c>
      <c r="BM156" s="237">
        <f t="shared" si="53"/>
        <v>0</v>
      </c>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row>
    <row r="157" spans="1:252" s="4" customFormat="1" ht="18" customHeight="1" x14ac:dyDescent="0.2">
      <c r="A157" s="237"/>
      <c r="B157" s="84" t="s">
        <v>1337</v>
      </c>
      <c r="C157" s="100" t="s">
        <v>1338</v>
      </c>
      <c r="D157" s="158" t="s">
        <v>1339</v>
      </c>
      <c r="E157" s="158" t="s">
        <v>1340</v>
      </c>
      <c r="F157" s="159" t="s">
        <v>1341</v>
      </c>
      <c r="G157" s="168" t="str">
        <f t="shared" si="38"/>
        <v/>
      </c>
      <c r="H157" s="103"/>
      <c r="I157" s="77" t="str">
        <f t="shared" si="39"/>
        <v/>
      </c>
      <c r="J157" s="87"/>
      <c r="K157" s="90"/>
      <c r="L157" s="91"/>
      <c r="M157" s="91"/>
      <c r="N157" s="91"/>
      <c r="O157" s="91"/>
      <c r="P157" s="91"/>
      <c r="Q157" s="91"/>
      <c r="R157" s="91"/>
      <c r="S157" s="1" t="str">
        <f t="shared" si="40"/>
        <v/>
      </c>
      <c r="T157" s="87"/>
      <c r="U157" s="95" t="str">
        <f t="shared" si="41"/>
        <v/>
      </c>
      <c r="V157" s="77" t="str">
        <f t="shared" si="42"/>
        <v/>
      </c>
      <c r="W157" s="87"/>
      <c r="X157" s="91"/>
      <c r="Y157" s="91"/>
      <c r="Z157" s="91"/>
      <c r="AA157" s="91"/>
      <c r="AB157" s="91"/>
      <c r="AC157" s="77" t="str">
        <f t="shared" si="43"/>
        <v/>
      </c>
      <c r="AD157" s="87"/>
      <c r="AE157" s="91"/>
      <c r="AF157" s="91"/>
      <c r="AG157" s="77" t="str">
        <f t="shared" si="44"/>
        <v/>
      </c>
      <c r="AH157" s="87"/>
      <c r="AI157" s="91"/>
      <c r="AJ157" s="91"/>
      <c r="AK157" s="91"/>
      <c r="AL157" s="91"/>
      <c r="AM157" s="91"/>
      <c r="AN157" s="91"/>
      <c r="AO157" s="91"/>
      <c r="AP157" s="91"/>
      <c r="AQ157" s="77" t="str">
        <f t="shared" si="45"/>
        <v/>
      </c>
      <c r="AR157" s="87"/>
      <c r="AS157" s="91"/>
      <c r="AT157" s="91"/>
      <c r="AU157" s="77" t="str">
        <f t="shared" si="46"/>
        <v/>
      </c>
      <c r="AV157" s="87"/>
      <c r="AW157" s="91"/>
      <c r="AX157" s="91"/>
      <c r="AY157" s="91"/>
      <c r="AZ157" s="91"/>
      <c r="BA157" s="1" t="str">
        <f t="shared" si="47"/>
        <v/>
      </c>
      <c r="BB157" s="87"/>
      <c r="BC157" s="95" t="str">
        <f t="shared" si="48"/>
        <v/>
      </c>
      <c r="BD157" s="1" t="str">
        <f t="shared" si="49"/>
        <v/>
      </c>
      <c r="BE157" s="87"/>
      <c r="BF157" s="95" t="str">
        <f t="shared" si="50"/>
        <v/>
      </c>
      <c r="BG157" s="1" t="str">
        <f t="shared" si="51"/>
        <v/>
      </c>
      <c r="BH157" s="87"/>
      <c r="BI157" s="95" t="str">
        <f t="shared" si="52"/>
        <v/>
      </c>
      <c r="BJ157" s="2"/>
      <c r="BK157" s="100" t="str">
        <f t="shared" si="36"/>
        <v>Tetrapturus belone</v>
      </c>
      <c r="BL157" s="84" t="str">
        <f t="shared" si="37"/>
        <v>MSP</v>
      </c>
      <c r="BM157" s="237">
        <f t="shared" si="53"/>
        <v>0</v>
      </c>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row>
    <row r="158" spans="1:252" s="4" customFormat="1" ht="18" customHeight="1" x14ac:dyDescent="0.2">
      <c r="A158" s="237"/>
      <c r="B158" s="84" t="s">
        <v>887</v>
      </c>
      <c r="C158" s="100" t="s">
        <v>883</v>
      </c>
      <c r="D158" s="158" t="s">
        <v>884</v>
      </c>
      <c r="E158" s="158" t="s">
        <v>885</v>
      </c>
      <c r="F158" s="159" t="s">
        <v>886</v>
      </c>
      <c r="G158" s="168" t="str">
        <f t="shared" si="38"/>
        <v/>
      </c>
      <c r="H158" s="103"/>
      <c r="I158" s="77" t="str">
        <f t="shared" si="39"/>
        <v/>
      </c>
      <c r="J158" s="87"/>
      <c r="K158" s="90"/>
      <c r="L158" s="91"/>
      <c r="M158" s="91"/>
      <c r="N158" s="91"/>
      <c r="O158" s="91"/>
      <c r="P158" s="91"/>
      <c r="Q158" s="91"/>
      <c r="R158" s="91"/>
      <c r="S158" s="1" t="str">
        <f t="shared" si="40"/>
        <v/>
      </c>
      <c r="T158" s="87"/>
      <c r="U158" s="95" t="str">
        <f t="shared" si="41"/>
        <v/>
      </c>
      <c r="V158" s="77" t="str">
        <f t="shared" si="42"/>
        <v/>
      </c>
      <c r="W158" s="87"/>
      <c r="X158" s="91"/>
      <c r="Y158" s="91"/>
      <c r="Z158" s="91"/>
      <c r="AA158" s="91"/>
      <c r="AB158" s="91"/>
      <c r="AC158" s="77" t="str">
        <f t="shared" si="43"/>
        <v/>
      </c>
      <c r="AD158" s="87"/>
      <c r="AE158" s="91"/>
      <c r="AF158" s="91"/>
      <c r="AG158" s="77" t="str">
        <f t="shared" si="44"/>
        <v/>
      </c>
      <c r="AH158" s="87"/>
      <c r="AI158" s="91"/>
      <c r="AJ158" s="91"/>
      <c r="AK158" s="91"/>
      <c r="AL158" s="91"/>
      <c r="AM158" s="91"/>
      <c r="AN158" s="91"/>
      <c r="AO158" s="91"/>
      <c r="AP158" s="91"/>
      <c r="AQ158" s="77" t="str">
        <f t="shared" si="45"/>
        <v/>
      </c>
      <c r="AR158" s="87"/>
      <c r="AS158" s="91"/>
      <c r="AT158" s="91"/>
      <c r="AU158" s="77" t="str">
        <f t="shared" si="46"/>
        <v/>
      </c>
      <c r="AV158" s="87"/>
      <c r="AW158" s="91"/>
      <c r="AX158" s="91"/>
      <c r="AY158" s="91"/>
      <c r="AZ158" s="91"/>
      <c r="BA158" s="1" t="str">
        <f t="shared" si="47"/>
        <v/>
      </c>
      <c r="BB158" s="87"/>
      <c r="BC158" s="95" t="str">
        <f t="shared" si="48"/>
        <v/>
      </c>
      <c r="BD158" s="1" t="str">
        <f t="shared" si="49"/>
        <v/>
      </c>
      <c r="BE158" s="87"/>
      <c r="BF158" s="95" t="str">
        <f t="shared" si="50"/>
        <v/>
      </c>
      <c r="BG158" s="1" t="str">
        <f t="shared" si="51"/>
        <v/>
      </c>
      <c r="BH158" s="87"/>
      <c r="BI158" s="95" t="str">
        <f t="shared" si="52"/>
        <v/>
      </c>
      <c r="BJ158" s="2"/>
      <c r="BK158" s="100" t="str">
        <f t="shared" si="36"/>
        <v>Istiophorus albicans</v>
      </c>
      <c r="BL158" s="84" t="str">
        <f t="shared" si="37"/>
        <v>SAI</v>
      </c>
      <c r="BM158" s="237">
        <f t="shared" si="53"/>
        <v>0</v>
      </c>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row>
    <row r="159" spans="1:252" s="4" customFormat="1" ht="18" customHeight="1" x14ac:dyDescent="0.2">
      <c r="A159" s="237"/>
      <c r="B159" s="84" t="s">
        <v>882</v>
      </c>
      <c r="C159" s="100" t="s">
        <v>878</v>
      </c>
      <c r="D159" s="158" t="s">
        <v>879</v>
      </c>
      <c r="E159" s="158" t="s">
        <v>880</v>
      </c>
      <c r="F159" s="159" t="s">
        <v>881</v>
      </c>
      <c r="G159" s="168" t="str">
        <f t="shared" si="38"/>
        <v/>
      </c>
      <c r="H159" s="103"/>
      <c r="I159" s="77" t="str">
        <f t="shared" si="39"/>
        <v/>
      </c>
      <c r="J159" s="87"/>
      <c r="K159" s="90"/>
      <c r="L159" s="91"/>
      <c r="M159" s="91"/>
      <c r="N159" s="91"/>
      <c r="O159" s="91"/>
      <c r="P159" s="91"/>
      <c r="Q159" s="91"/>
      <c r="R159" s="91"/>
      <c r="S159" s="1" t="str">
        <f t="shared" si="40"/>
        <v/>
      </c>
      <c r="T159" s="87"/>
      <c r="U159" s="95" t="str">
        <f t="shared" si="41"/>
        <v/>
      </c>
      <c r="V159" s="77" t="str">
        <f t="shared" si="42"/>
        <v/>
      </c>
      <c r="W159" s="87"/>
      <c r="X159" s="91"/>
      <c r="Y159" s="91"/>
      <c r="Z159" s="91"/>
      <c r="AA159" s="91"/>
      <c r="AB159" s="91"/>
      <c r="AC159" s="77" t="str">
        <f t="shared" si="43"/>
        <v/>
      </c>
      <c r="AD159" s="87"/>
      <c r="AE159" s="91"/>
      <c r="AF159" s="91"/>
      <c r="AG159" s="77" t="str">
        <f t="shared" si="44"/>
        <v/>
      </c>
      <c r="AH159" s="87"/>
      <c r="AI159" s="91"/>
      <c r="AJ159" s="91"/>
      <c r="AK159" s="91"/>
      <c r="AL159" s="91"/>
      <c r="AM159" s="91"/>
      <c r="AN159" s="91"/>
      <c r="AO159" s="91"/>
      <c r="AP159" s="91"/>
      <c r="AQ159" s="77" t="str">
        <f t="shared" si="45"/>
        <v/>
      </c>
      <c r="AR159" s="87"/>
      <c r="AS159" s="91"/>
      <c r="AT159" s="91"/>
      <c r="AU159" s="77" t="str">
        <f t="shared" si="46"/>
        <v/>
      </c>
      <c r="AV159" s="87"/>
      <c r="AW159" s="91"/>
      <c r="AX159" s="91"/>
      <c r="AY159" s="91"/>
      <c r="AZ159" s="91"/>
      <c r="BA159" s="1" t="str">
        <f t="shared" si="47"/>
        <v/>
      </c>
      <c r="BB159" s="87"/>
      <c r="BC159" s="95" t="str">
        <f t="shared" si="48"/>
        <v/>
      </c>
      <c r="BD159" s="1" t="str">
        <f t="shared" si="49"/>
        <v/>
      </c>
      <c r="BE159" s="87"/>
      <c r="BF159" s="95" t="str">
        <f t="shared" si="50"/>
        <v/>
      </c>
      <c r="BG159" s="1" t="str">
        <f t="shared" si="51"/>
        <v/>
      </c>
      <c r="BH159" s="87"/>
      <c r="BI159" s="95" t="str">
        <f t="shared" si="52"/>
        <v/>
      </c>
      <c r="BJ159" s="2"/>
      <c r="BK159" s="100" t="str">
        <f t="shared" si="36"/>
        <v>Katsuwonus pelamis</v>
      </c>
      <c r="BL159" s="84" t="str">
        <f t="shared" si="37"/>
        <v>SKJ</v>
      </c>
      <c r="BM159" s="237">
        <f t="shared" si="53"/>
        <v>0</v>
      </c>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row>
    <row r="160" spans="1:252" s="4" customFormat="1" ht="18" customHeight="1" x14ac:dyDescent="0.2">
      <c r="A160" s="237"/>
      <c r="B160" s="84" t="s">
        <v>585</v>
      </c>
      <c r="C160" s="100" t="s">
        <v>586</v>
      </c>
      <c r="D160" s="158" t="s">
        <v>587</v>
      </c>
      <c r="E160" s="158" t="s">
        <v>588</v>
      </c>
      <c r="F160" s="159" t="s">
        <v>589</v>
      </c>
      <c r="G160" s="168" t="str">
        <f t="shared" si="38"/>
        <v/>
      </c>
      <c r="H160" s="103"/>
      <c r="I160" s="77" t="str">
        <f t="shared" si="39"/>
        <v/>
      </c>
      <c r="J160" s="87"/>
      <c r="K160" s="90"/>
      <c r="L160" s="91"/>
      <c r="M160" s="91"/>
      <c r="N160" s="91"/>
      <c r="O160" s="91"/>
      <c r="P160" s="91"/>
      <c r="Q160" s="91"/>
      <c r="R160" s="91"/>
      <c r="S160" s="1" t="str">
        <f t="shared" si="40"/>
        <v/>
      </c>
      <c r="T160" s="87"/>
      <c r="U160" s="95" t="str">
        <f t="shared" si="41"/>
        <v/>
      </c>
      <c r="V160" s="77" t="str">
        <f t="shared" si="42"/>
        <v/>
      </c>
      <c r="W160" s="87"/>
      <c r="X160" s="91"/>
      <c r="Y160" s="91"/>
      <c r="Z160" s="91"/>
      <c r="AA160" s="91"/>
      <c r="AB160" s="91"/>
      <c r="AC160" s="77" t="str">
        <f t="shared" si="43"/>
        <v/>
      </c>
      <c r="AD160" s="87"/>
      <c r="AE160" s="91"/>
      <c r="AF160" s="91"/>
      <c r="AG160" s="77" t="str">
        <f t="shared" si="44"/>
        <v/>
      </c>
      <c r="AH160" s="87"/>
      <c r="AI160" s="91"/>
      <c r="AJ160" s="91"/>
      <c r="AK160" s="91"/>
      <c r="AL160" s="91"/>
      <c r="AM160" s="91"/>
      <c r="AN160" s="91"/>
      <c r="AO160" s="91"/>
      <c r="AP160" s="91"/>
      <c r="AQ160" s="77" t="str">
        <f t="shared" si="45"/>
        <v/>
      </c>
      <c r="AR160" s="87"/>
      <c r="AS160" s="91"/>
      <c r="AT160" s="91"/>
      <c r="AU160" s="77" t="str">
        <f t="shared" si="46"/>
        <v/>
      </c>
      <c r="AV160" s="87"/>
      <c r="AW160" s="91"/>
      <c r="AX160" s="91"/>
      <c r="AY160" s="91"/>
      <c r="AZ160" s="91"/>
      <c r="BA160" s="1" t="str">
        <f t="shared" si="47"/>
        <v/>
      </c>
      <c r="BB160" s="87"/>
      <c r="BC160" s="95" t="str">
        <f t="shared" si="48"/>
        <v/>
      </c>
      <c r="BD160" s="1" t="str">
        <f t="shared" si="49"/>
        <v/>
      </c>
      <c r="BE160" s="87"/>
      <c r="BF160" s="95" t="str">
        <f t="shared" si="50"/>
        <v/>
      </c>
      <c r="BG160" s="1" t="str">
        <f t="shared" si="51"/>
        <v/>
      </c>
      <c r="BH160" s="87"/>
      <c r="BI160" s="95" t="str">
        <f t="shared" si="52"/>
        <v/>
      </c>
      <c r="BJ160" s="2"/>
      <c r="BK160" s="100" t="str">
        <f t="shared" si="36"/>
        <v>Xiphias gladius</v>
      </c>
      <c r="BL160" s="84" t="str">
        <f t="shared" si="37"/>
        <v>SWO</v>
      </c>
      <c r="BM160" s="237">
        <f t="shared" si="53"/>
        <v>0</v>
      </c>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row>
    <row r="161" spans="1:252" s="4" customFormat="1" ht="18" customHeight="1" x14ac:dyDescent="0.2">
      <c r="A161" s="237"/>
      <c r="B161" s="84" t="s">
        <v>590</v>
      </c>
      <c r="C161" s="100" t="s">
        <v>591</v>
      </c>
      <c r="D161" s="158" t="s">
        <v>592</v>
      </c>
      <c r="E161" s="158" t="s">
        <v>593</v>
      </c>
      <c r="F161" s="159" t="s">
        <v>908</v>
      </c>
      <c r="G161" s="168" t="str">
        <f t="shared" si="38"/>
        <v/>
      </c>
      <c r="H161" s="103"/>
      <c r="I161" s="77" t="str">
        <f t="shared" si="39"/>
        <v/>
      </c>
      <c r="J161" s="87"/>
      <c r="K161" s="90"/>
      <c r="L161" s="91"/>
      <c r="M161" s="91"/>
      <c r="N161" s="91"/>
      <c r="O161" s="91"/>
      <c r="P161" s="91"/>
      <c r="Q161" s="91"/>
      <c r="R161" s="91"/>
      <c r="S161" s="1" t="str">
        <f t="shared" si="40"/>
        <v/>
      </c>
      <c r="T161" s="87"/>
      <c r="U161" s="95" t="str">
        <f t="shared" si="41"/>
        <v/>
      </c>
      <c r="V161" s="77" t="str">
        <f t="shared" si="42"/>
        <v/>
      </c>
      <c r="W161" s="87"/>
      <c r="X161" s="91"/>
      <c r="Y161" s="91"/>
      <c r="Z161" s="91"/>
      <c r="AA161" s="91"/>
      <c r="AB161" s="91"/>
      <c r="AC161" s="77" t="str">
        <f t="shared" si="43"/>
        <v/>
      </c>
      <c r="AD161" s="87"/>
      <c r="AE161" s="91"/>
      <c r="AF161" s="91"/>
      <c r="AG161" s="77" t="str">
        <f t="shared" si="44"/>
        <v/>
      </c>
      <c r="AH161" s="87"/>
      <c r="AI161" s="91"/>
      <c r="AJ161" s="91"/>
      <c r="AK161" s="91"/>
      <c r="AL161" s="91"/>
      <c r="AM161" s="91"/>
      <c r="AN161" s="91"/>
      <c r="AO161" s="91"/>
      <c r="AP161" s="91"/>
      <c r="AQ161" s="77" t="str">
        <f t="shared" si="45"/>
        <v/>
      </c>
      <c r="AR161" s="87"/>
      <c r="AS161" s="91"/>
      <c r="AT161" s="91"/>
      <c r="AU161" s="77" t="str">
        <f t="shared" si="46"/>
        <v/>
      </c>
      <c r="AV161" s="87"/>
      <c r="AW161" s="91"/>
      <c r="AX161" s="91"/>
      <c r="AY161" s="91"/>
      <c r="AZ161" s="91"/>
      <c r="BA161" s="1" t="str">
        <f t="shared" si="47"/>
        <v/>
      </c>
      <c r="BB161" s="87"/>
      <c r="BC161" s="95" t="str">
        <f t="shared" si="48"/>
        <v/>
      </c>
      <c r="BD161" s="1" t="str">
        <f t="shared" si="49"/>
        <v/>
      </c>
      <c r="BE161" s="87"/>
      <c r="BF161" s="95" t="str">
        <f t="shared" si="50"/>
        <v/>
      </c>
      <c r="BG161" s="1" t="str">
        <f t="shared" si="51"/>
        <v/>
      </c>
      <c r="BH161" s="87"/>
      <c r="BI161" s="95" t="str">
        <f t="shared" si="52"/>
        <v/>
      </c>
      <c r="BJ161" s="2"/>
      <c r="BK161" s="100" t="str">
        <f t="shared" si="36"/>
        <v>Scombroidei</v>
      </c>
      <c r="BL161" s="84" t="str">
        <f t="shared" si="37"/>
        <v>TUX</v>
      </c>
      <c r="BM161" s="237">
        <f t="shared" si="53"/>
        <v>0</v>
      </c>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row>
    <row r="162" spans="1:252" s="4" customFormat="1" ht="18" customHeight="1" x14ac:dyDescent="0.2">
      <c r="A162" s="237"/>
      <c r="B162" s="84" t="s">
        <v>1342</v>
      </c>
      <c r="C162" s="100" t="s">
        <v>1343</v>
      </c>
      <c r="D162" s="158" t="s">
        <v>1344</v>
      </c>
      <c r="E162" s="158" t="s">
        <v>1345</v>
      </c>
      <c r="F162" s="159" t="s">
        <v>1346</v>
      </c>
      <c r="G162" s="168" t="str">
        <f t="shared" si="38"/>
        <v/>
      </c>
      <c r="H162" s="103"/>
      <c r="I162" s="77" t="str">
        <f t="shared" si="39"/>
        <v/>
      </c>
      <c r="J162" s="87"/>
      <c r="K162" s="90"/>
      <c r="L162" s="91"/>
      <c r="M162" s="91"/>
      <c r="N162" s="91"/>
      <c r="O162" s="91"/>
      <c r="P162" s="91"/>
      <c r="Q162" s="91"/>
      <c r="R162" s="91"/>
      <c r="S162" s="1" t="str">
        <f t="shared" si="40"/>
        <v/>
      </c>
      <c r="T162" s="87"/>
      <c r="U162" s="95" t="str">
        <f t="shared" si="41"/>
        <v/>
      </c>
      <c r="V162" s="77" t="str">
        <f t="shared" si="42"/>
        <v/>
      </c>
      <c r="W162" s="87"/>
      <c r="X162" s="91"/>
      <c r="Y162" s="91"/>
      <c r="Z162" s="91"/>
      <c r="AA162" s="91"/>
      <c r="AB162" s="91"/>
      <c r="AC162" s="77" t="str">
        <f t="shared" si="43"/>
        <v/>
      </c>
      <c r="AD162" s="87"/>
      <c r="AE162" s="91"/>
      <c r="AF162" s="91"/>
      <c r="AG162" s="77" t="str">
        <f t="shared" si="44"/>
        <v/>
      </c>
      <c r="AH162" s="87"/>
      <c r="AI162" s="91"/>
      <c r="AJ162" s="91"/>
      <c r="AK162" s="91"/>
      <c r="AL162" s="91"/>
      <c r="AM162" s="91"/>
      <c r="AN162" s="91"/>
      <c r="AO162" s="91"/>
      <c r="AP162" s="91"/>
      <c r="AQ162" s="77" t="str">
        <f t="shared" si="45"/>
        <v/>
      </c>
      <c r="AR162" s="87"/>
      <c r="AS162" s="91"/>
      <c r="AT162" s="91"/>
      <c r="AU162" s="77" t="str">
        <f t="shared" si="46"/>
        <v/>
      </c>
      <c r="AV162" s="87"/>
      <c r="AW162" s="91"/>
      <c r="AX162" s="91"/>
      <c r="AY162" s="91"/>
      <c r="AZ162" s="91"/>
      <c r="BA162" s="1" t="str">
        <f t="shared" si="47"/>
        <v/>
      </c>
      <c r="BB162" s="87"/>
      <c r="BC162" s="95" t="str">
        <f t="shared" si="48"/>
        <v/>
      </c>
      <c r="BD162" s="1" t="str">
        <f t="shared" si="49"/>
        <v/>
      </c>
      <c r="BE162" s="87"/>
      <c r="BF162" s="95" t="str">
        <f t="shared" si="50"/>
        <v/>
      </c>
      <c r="BG162" s="1" t="str">
        <f t="shared" si="51"/>
        <v/>
      </c>
      <c r="BH162" s="87"/>
      <c r="BI162" s="95" t="str">
        <f t="shared" si="52"/>
        <v/>
      </c>
      <c r="BJ162" s="2"/>
      <c r="BK162" s="100" t="str">
        <f t="shared" si="36"/>
        <v>Acanthocybium solandri</v>
      </c>
      <c r="BL162" s="84" t="str">
        <f t="shared" si="37"/>
        <v>WAH</v>
      </c>
      <c r="BM162" s="237">
        <f t="shared" si="53"/>
        <v>0</v>
      </c>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row>
    <row r="163" spans="1:252" s="4" customFormat="1" ht="18" customHeight="1" thickBot="1" x14ac:dyDescent="0.25">
      <c r="A163" s="238"/>
      <c r="B163" s="114" t="s">
        <v>892</v>
      </c>
      <c r="C163" s="115" t="s">
        <v>888</v>
      </c>
      <c r="D163" s="160" t="s">
        <v>889</v>
      </c>
      <c r="E163" s="160" t="s">
        <v>890</v>
      </c>
      <c r="F163" s="161" t="s">
        <v>891</v>
      </c>
      <c r="G163" s="169" t="str">
        <f t="shared" si="38"/>
        <v/>
      </c>
      <c r="H163" s="116"/>
      <c r="I163" s="117" t="str">
        <f t="shared" si="39"/>
        <v/>
      </c>
      <c r="J163" s="118"/>
      <c r="K163" s="119"/>
      <c r="L163" s="120"/>
      <c r="M163" s="120"/>
      <c r="N163" s="120"/>
      <c r="O163" s="120"/>
      <c r="P163" s="120"/>
      <c r="Q163" s="120"/>
      <c r="R163" s="120"/>
      <c r="S163" s="121" t="str">
        <f t="shared" si="40"/>
        <v/>
      </c>
      <c r="T163" s="118"/>
      <c r="U163" s="122" t="str">
        <f t="shared" si="41"/>
        <v/>
      </c>
      <c r="V163" s="117" t="str">
        <f t="shared" si="42"/>
        <v/>
      </c>
      <c r="W163" s="118"/>
      <c r="X163" s="120"/>
      <c r="Y163" s="120"/>
      <c r="Z163" s="120"/>
      <c r="AA163" s="120"/>
      <c r="AB163" s="120"/>
      <c r="AC163" s="117" t="str">
        <f t="shared" si="43"/>
        <v/>
      </c>
      <c r="AD163" s="118"/>
      <c r="AE163" s="120"/>
      <c r="AF163" s="120"/>
      <c r="AG163" s="117" t="str">
        <f t="shared" si="44"/>
        <v/>
      </c>
      <c r="AH163" s="118"/>
      <c r="AI163" s="120"/>
      <c r="AJ163" s="120"/>
      <c r="AK163" s="120"/>
      <c r="AL163" s="120"/>
      <c r="AM163" s="120"/>
      <c r="AN163" s="120"/>
      <c r="AO163" s="120"/>
      <c r="AP163" s="120"/>
      <c r="AQ163" s="117" t="str">
        <f t="shared" si="45"/>
        <v/>
      </c>
      <c r="AR163" s="118"/>
      <c r="AS163" s="120"/>
      <c r="AT163" s="120"/>
      <c r="AU163" s="117" t="str">
        <f t="shared" si="46"/>
        <v/>
      </c>
      <c r="AV163" s="118"/>
      <c r="AW163" s="120"/>
      <c r="AX163" s="120"/>
      <c r="AY163" s="120"/>
      <c r="AZ163" s="120"/>
      <c r="BA163" s="121" t="str">
        <f t="shared" si="47"/>
        <v/>
      </c>
      <c r="BB163" s="118"/>
      <c r="BC163" s="122" t="str">
        <f t="shared" si="48"/>
        <v/>
      </c>
      <c r="BD163" s="121" t="str">
        <f t="shared" si="49"/>
        <v/>
      </c>
      <c r="BE163" s="118"/>
      <c r="BF163" s="122" t="str">
        <f t="shared" si="50"/>
        <v/>
      </c>
      <c r="BG163" s="121" t="str">
        <f t="shared" si="51"/>
        <v/>
      </c>
      <c r="BH163" s="118"/>
      <c r="BI163" s="122" t="str">
        <f t="shared" si="52"/>
        <v/>
      </c>
      <c r="BJ163" s="2"/>
      <c r="BK163" s="115" t="str">
        <f t="shared" si="36"/>
        <v>Tetrapturus albidus</v>
      </c>
      <c r="BL163" s="114" t="str">
        <f t="shared" si="37"/>
        <v>WHM</v>
      </c>
      <c r="BM163" s="238">
        <f t="shared" si="53"/>
        <v>0</v>
      </c>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row>
    <row r="164" spans="1:252" s="14" customFormat="1" ht="18" customHeight="1" x14ac:dyDescent="0.2">
      <c r="A164" s="236">
        <v>37</v>
      </c>
      <c r="B164" s="110" t="s">
        <v>1347</v>
      </c>
      <c r="C164" s="111" t="s">
        <v>1348</v>
      </c>
      <c r="D164" s="164" t="s">
        <v>1349</v>
      </c>
      <c r="E164" s="164"/>
      <c r="F164" s="165"/>
      <c r="G164" s="171" t="str">
        <f t="shared" si="38"/>
        <v/>
      </c>
      <c r="H164" s="112"/>
      <c r="I164" s="77" t="str">
        <f t="shared" si="39"/>
        <v/>
      </c>
      <c r="J164" s="113"/>
      <c r="K164" s="90"/>
      <c r="L164" s="91"/>
      <c r="M164" s="91"/>
      <c r="N164" s="91"/>
      <c r="O164" s="91"/>
      <c r="P164" s="91"/>
      <c r="Q164" s="91"/>
      <c r="R164" s="91"/>
      <c r="S164" s="1" t="str">
        <f t="shared" si="40"/>
        <v/>
      </c>
      <c r="T164" s="113"/>
      <c r="U164" s="95" t="str">
        <f t="shared" si="41"/>
        <v/>
      </c>
      <c r="V164" s="77" t="str">
        <f t="shared" si="42"/>
        <v/>
      </c>
      <c r="W164" s="113"/>
      <c r="X164" s="91"/>
      <c r="Y164" s="91"/>
      <c r="Z164" s="91"/>
      <c r="AA164" s="91"/>
      <c r="AB164" s="91"/>
      <c r="AC164" s="77" t="str">
        <f t="shared" si="43"/>
        <v/>
      </c>
      <c r="AD164" s="113"/>
      <c r="AE164" s="91"/>
      <c r="AF164" s="91"/>
      <c r="AG164" s="77" t="str">
        <f t="shared" si="44"/>
        <v/>
      </c>
      <c r="AH164" s="113"/>
      <c r="AI164" s="91"/>
      <c r="AJ164" s="91"/>
      <c r="AK164" s="91"/>
      <c r="AL164" s="91"/>
      <c r="AM164" s="91"/>
      <c r="AN164" s="91"/>
      <c r="AO164" s="91"/>
      <c r="AP164" s="91"/>
      <c r="AQ164" s="77" t="str">
        <f t="shared" si="45"/>
        <v/>
      </c>
      <c r="AR164" s="113"/>
      <c r="AS164" s="91"/>
      <c r="AT164" s="91"/>
      <c r="AU164" s="77" t="str">
        <f t="shared" si="46"/>
        <v/>
      </c>
      <c r="AV164" s="113"/>
      <c r="AW164" s="91"/>
      <c r="AX164" s="91"/>
      <c r="AY164" s="91"/>
      <c r="AZ164" s="91"/>
      <c r="BA164" s="1" t="str">
        <f t="shared" si="47"/>
        <v/>
      </c>
      <c r="BB164" s="113"/>
      <c r="BC164" s="95" t="str">
        <f t="shared" si="48"/>
        <v/>
      </c>
      <c r="BD164" s="1" t="str">
        <f t="shared" si="49"/>
        <v/>
      </c>
      <c r="BE164" s="113"/>
      <c r="BF164" s="95" t="str">
        <f t="shared" si="50"/>
        <v/>
      </c>
      <c r="BG164" s="1" t="str">
        <f t="shared" si="51"/>
        <v/>
      </c>
      <c r="BH164" s="113"/>
      <c r="BI164" s="95" t="str">
        <f t="shared" si="52"/>
        <v/>
      </c>
      <c r="BJ164" s="2"/>
      <c r="BK164" s="111" t="str">
        <f t="shared" si="36"/>
        <v>Atherina hepsetus</v>
      </c>
      <c r="BL164" s="110" t="str">
        <f t="shared" si="37"/>
        <v>AHH</v>
      </c>
      <c r="BM164" s="236">
        <f t="shared" si="53"/>
        <v>37</v>
      </c>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row>
    <row r="165" spans="1:252" s="4" customFormat="1" ht="18" customHeight="1" x14ac:dyDescent="0.2">
      <c r="A165" s="237"/>
      <c r="B165" s="84" t="s">
        <v>93</v>
      </c>
      <c r="C165" s="100" t="s">
        <v>94</v>
      </c>
      <c r="D165" s="158" t="s">
        <v>95</v>
      </c>
      <c r="E165" s="158" t="s">
        <v>96</v>
      </c>
      <c r="F165" s="159" t="s">
        <v>97</v>
      </c>
      <c r="G165" s="168" t="str">
        <f t="shared" si="38"/>
        <v/>
      </c>
      <c r="H165" s="103"/>
      <c r="I165" s="77" t="str">
        <f t="shared" si="39"/>
        <v/>
      </c>
      <c r="J165" s="87"/>
      <c r="K165" s="90"/>
      <c r="L165" s="91"/>
      <c r="M165" s="91"/>
      <c r="N165" s="91"/>
      <c r="O165" s="91"/>
      <c r="P165" s="91"/>
      <c r="Q165" s="91"/>
      <c r="R165" s="91"/>
      <c r="S165" s="1" t="str">
        <f t="shared" si="40"/>
        <v/>
      </c>
      <c r="T165" s="87"/>
      <c r="U165" s="95" t="str">
        <f t="shared" si="41"/>
        <v/>
      </c>
      <c r="V165" s="77" t="str">
        <f t="shared" si="42"/>
        <v/>
      </c>
      <c r="W165" s="87"/>
      <c r="X165" s="91"/>
      <c r="Y165" s="91"/>
      <c r="Z165" s="91"/>
      <c r="AA165" s="91"/>
      <c r="AB165" s="91"/>
      <c r="AC165" s="77" t="str">
        <f t="shared" si="43"/>
        <v/>
      </c>
      <c r="AD165" s="87"/>
      <c r="AE165" s="91"/>
      <c r="AF165" s="91"/>
      <c r="AG165" s="77" t="str">
        <f t="shared" si="44"/>
        <v/>
      </c>
      <c r="AH165" s="87"/>
      <c r="AI165" s="91"/>
      <c r="AJ165" s="91"/>
      <c r="AK165" s="91"/>
      <c r="AL165" s="91"/>
      <c r="AM165" s="91"/>
      <c r="AN165" s="91"/>
      <c r="AO165" s="91"/>
      <c r="AP165" s="91"/>
      <c r="AQ165" s="77" t="str">
        <f t="shared" si="45"/>
        <v/>
      </c>
      <c r="AR165" s="87"/>
      <c r="AS165" s="91"/>
      <c r="AT165" s="91"/>
      <c r="AU165" s="77" t="str">
        <f t="shared" si="46"/>
        <v/>
      </c>
      <c r="AV165" s="87"/>
      <c r="AW165" s="91"/>
      <c r="AX165" s="91"/>
      <c r="AY165" s="91"/>
      <c r="AZ165" s="91"/>
      <c r="BA165" s="1" t="str">
        <f t="shared" si="47"/>
        <v/>
      </c>
      <c r="BB165" s="87"/>
      <c r="BC165" s="95" t="str">
        <f t="shared" si="48"/>
        <v/>
      </c>
      <c r="BD165" s="1" t="str">
        <f t="shared" si="49"/>
        <v/>
      </c>
      <c r="BE165" s="87"/>
      <c r="BF165" s="95" t="str">
        <f t="shared" si="50"/>
        <v/>
      </c>
      <c r="BG165" s="1" t="str">
        <f t="shared" si="51"/>
        <v/>
      </c>
      <c r="BH165" s="87"/>
      <c r="BI165" s="95" t="str">
        <f t="shared" si="52"/>
        <v/>
      </c>
      <c r="BJ165" s="2"/>
      <c r="BK165" s="100" t="str">
        <f t="shared" si="36"/>
        <v>Seriola dumerili</v>
      </c>
      <c r="BL165" s="84" t="str">
        <f t="shared" si="37"/>
        <v>AMB</v>
      </c>
      <c r="BM165" s="237">
        <f t="shared" si="53"/>
        <v>0</v>
      </c>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row>
    <row r="166" spans="1:252" s="14" customFormat="1" ht="18" customHeight="1" x14ac:dyDescent="0.2">
      <c r="A166" s="237"/>
      <c r="B166" s="84" t="s">
        <v>1032</v>
      </c>
      <c r="C166" s="100" t="s">
        <v>1033</v>
      </c>
      <c r="D166" s="158" t="s">
        <v>1034</v>
      </c>
      <c r="E166" s="158" t="s">
        <v>1035</v>
      </c>
      <c r="F166" s="159" t="s">
        <v>1036</v>
      </c>
      <c r="G166" s="168" t="str">
        <f t="shared" si="38"/>
        <v/>
      </c>
      <c r="H166" s="103"/>
      <c r="I166" s="77" t="str">
        <f t="shared" si="39"/>
        <v/>
      </c>
      <c r="J166" s="87"/>
      <c r="K166" s="90"/>
      <c r="L166" s="91"/>
      <c r="M166" s="91"/>
      <c r="N166" s="91"/>
      <c r="O166" s="91"/>
      <c r="P166" s="91"/>
      <c r="Q166" s="91"/>
      <c r="R166" s="91"/>
      <c r="S166" s="1" t="str">
        <f t="shared" si="40"/>
        <v/>
      </c>
      <c r="T166" s="87"/>
      <c r="U166" s="95" t="str">
        <f t="shared" si="41"/>
        <v/>
      </c>
      <c r="V166" s="77" t="str">
        <f t="shared" si="42"/>
        <v/>
      </c>
      <c r="W166" s="87"/>
      <c r="X166" s="91"/>
      <c r="Y166" s="91"/>
      <c r="Z166" s="91"/>
      <c r="AA166" s="91"/>
      <c r="AB166" s="91"/>
      <c r="AC166" s="77" t="str">
        <f t="shared" si="43"/>
        <v/>
      </c>
      <c r="AD166" s="87"/>
      <c r="AE166" s="91"/>
      <c r="AF166" s="91"/>
      <c r="AG166" s="77" t="str">
        <f t="shared" si="44"/>
        <v/>
      </c>
      <c r="AH166" s="87"/>
      <c r="AI166" s="91"/>
      <c r="AJ166" s="91"/>
      <c r="AK166" s="91"/>
      <c r="AL166" s="91"/>
      <c r="AM166" s="91"/>
      <c r="AN166" s="91"/>
      <c r="AO166" s="91"/>
      <c r="AP166" s="91"/>
      <c r="AQ166" s="77" t="str">
        <f t="shared" si="45"/>
        <v/>
      </c>
      <c r="AR166" s="87"/>
      <c r="AS166" s="91"/>
      <c r="AT166" s="91"/>
      <c r="AU166" s="77" t="str">
        <f t="shared" si="46"/>
        <v/>
      </c>
      <c r="AV166" s="87"/>
      <c r="AW166" s="91"/>
      <c r="AX166" s="91"/>
      <c r="AY166" s="91"/>
      <c r="AZ166" s="91"/>
      <c r="BA166" s="1" t="str">
        <f t="shared" si="47"/>
        <v/>
      </c>
      <c r="BB166" s="87"/>
      <c r="BC166" s="95" t="str">
        <f t="shared" si="48"/>
        <v/>
      </c>
      <c r="BD166" s="1" t="str">
        <f t="shared" si="49"/>
        <v/>
      </c>
      <c r="BE166" s="87"/>
      <c r="BF166" s="95" t="str">
        <f t="shared" si="50"/>
        <v/>
      </c>
      <c r="BG166" s="1" t="str">
        <f t="shared" si="51"/>
        <v/>
      </c>
      <c r="BH166" s="87"/>
      <c r="BI166" s="95" t="str">
        <f t="shared" si="52"/>
        <v/>
      </c>
      <c r="BJ166" s="2"/>
      <c r="BK166" s="100" t="str">
        <f t="shared" si="36"/>
        <v>Atherina boyeri</v>
      </c>
      <c r="BL166" s="84" t="str">
        <f t="shared" si="37"/>
        <v>ATB</v>
      </c>
      <c r="BM166" s="237">
        <f t="shared" si="53"/>
        <v>0</v>
      </c>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row>
    <row r="167" spans="1:252" s="4" customFormat="1" ht="18" customHeight="1" x14ac:dyDescent="0.2">
      <c r="A167" s="237"/>
      <c r="B167" s="84" t="s">
        <v>631</v>
      </c>
      <c r="C167" s="100" t="s">
        <v>632</v>
      </c>
      <c r="D167" s="158" t="s">
        <v>633</v>
      </c>
      <c r="E167" s="158" t="s">
        <v>634</v>
      </c>
      <c r="F167" s="159" t="s">
        <v>635</v>
      </c>
      <c r="G167" s="168" t="str">
        <f t="shared" si="38"/>
        <v/>
      </c>
      <c r="H167" s="103"/>
      <c r="I167" s="77" t="str">
        <f t="shared" si="39"/>
        <v/>
      </c>
      <c r="J167" s="87"/>
      <c r="K167" s="90"/>
      <c r="L167" s="91"/>
      <c r="M167" s="91"/>
      <c r="N167" s="91"/>
      <c r="O167" s="91"/>
      <c r="P167" s="91"/>
      <c r="Q167" s="91"/>
      <c r="R167" s="91"/>
      <c r="S167" s="1" t="str">
        <f t="shared" si="40"/>
        <v/>
      </c>
      <c r="T167" s="87"/>
      <c r="U167" s="95" t="str">
        <f t="shared" si="41"/>
        <v/>
      </c>
      <c r="V167" s="77" t="str">
        <f t="shared" si="42"/>
        <v/>
      </c>
      <c r="W167" s="87"/>
      <c r="X167" s="91"/>
      <c r="Y167" s="91"/>
      <c r="Z167" s="91"/>
      <c r="AA167" s="91"/>
      <c r="AB167" s="91"/>
      <c r="AC167" s="77" t="str">
        <f t="shared" si="43"/>
        <v/>
      </c>
      <c r="AD167" s="87"/>
      <c r="AE167" s="91"/>
      <c r="AF167" s="91"/>
      <c r="AG167" s="77" t="str">
        <f t="shared" si="44"/>
        <v/>
      </c>
      <c r="AH167" s="87"/>
      <c r="AI167" s="91"/>
      <c r="AJ167" s="91"/>
      <c r="AK167" s="91"/>
      <c r="AL167" s="91"/>
      <c r="AM167" s="91"/>
      <c r="AN167" s="91"/>
      <c r="AO167" s="91"/>
      <c r="AP167" s="91"/>
      <c r="AQ167" s="77" t="str">
        <f t="shared" si="45"/>
        <v/>
      </c>
      <c r="AR167" s="87"/>
      <c r="AS167" s="91"/>
      <c r="AT167" s="91"/>
      <c r="AU167" s="77" t="str">
        <f t="shared" si="46"/>
        <v/>
      </c>
      <c r="AV167" s="87"/>
      <c r="AW167" s="91"/>
      <c r="AX167" s="91"/>
      <c r="AY167" s="91"/>
      <c r="AZ167" s="91"/>
      <c r="BA167" s="1" t="str">
        <f t="shared" si="47"/>
        <v/>
      </c>
      <c r="BB167" s="87"/>
      <c r="BC167" s="95" t="str">
        <f t="shared" si="48"/>
        <v/>
      </c>
      <c r="BD167" s="1" t="str">
        <f t="shared" si="49"/>
        <v/>
      </c>
      <c r="BE167" s="87"/>
      <c r="BF167" s="95" t="str">
        <f t="shared" si="50"/>
        <v/>
      </c>
      <c r="BG167" s="1" t="str">
        <f t="shared" si="51"/>
        <v/>
      </c>
      <c r="BH167" s="87"/>
      <c r="BI167" s="95" t="str">
        <f t="shared" si="52"/>
        <v/>
      </c>
      <c r="BJ167" s="2"/>
      <c r="BK167" s="100" t="str">
        <f t="shared" si="36"/>
        <v>Sphyraena spp</v>
      </c>
      <c r="BL167" s="84" t="str">
        <f t="shared" si="37"/>
        <v>BAR</v>
      </c>
      <c r="BM167" s="237">
        <f t="shared" si="53"/>
        <v>0</v>
      </c>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row>
    <row r="168" spans="1:252" s="4" customFormat="1" ht="18" customHeight="1" x14ac:dyDescent="0.2">
      <c r="A168" s="237"/>
      <c r="B168" s="84" t="s">
        <v>324</v>
      </c>
      <c r="C168" s="100" t="s">
        <v>332</v>
      </c>
      <c r="D168" s="158" t="s">
        <v>325</v>
      </c>
      <c r="E168" s="158" t="s">
        <v>594</v>
      </c>
      <c r="F168" s="159" t="s">
        <v>595</v>
      </c>
      <c r="G168" s="168" t="str">
        <f t="shared" si="38"/>
        <v/>
      </c>
      <c r="H168" s="103"/>
      <c r="I168" s="77" t="str">
        <f t="shared" si="39"/>
        <v/>
      </c>
      <c r="J168" s="87"/>
      <c r="K168" s="90"/>
      <c r="L168" s="91"/>
      <c r="M168" s="91"/>
      <c r="N168" s="91"/>
      <c r="O168" s="91"/>
      <c r="P168" s="91"/>
      <c r="Q168" s="91"/>
      <c r="R168" s="91"/>
      <c r="S168" s="1" t="str">
        <f t="shared" si="40"/>
        <v/>
      </c>
      <c r="T168" s="87"/>
      <c r="U168" s="95" t="str">
        <f t="shared" si="41"/>
        <v/>
      </c>
      <c r="V168" s="77" t="str">
        <f t="shared" si="42"/>
        <v/>
      </c>
      <c r="W168" s="87"/>
      <c r="X168" s="91"/>
      <c r="Y168" s="91"/>
      <c r="Z168" s="91"/>
      <c r="AA168" s="91"/>
      <c r="AB168" s="91"/>
      <c r="AC168" s="77" t="str">
        <f t="shared" si="43"/>
        <v/>
      </c>
      <c r="AD168" s="87"/>
      <c r="AE168" s="91"/>
      <c r="AF168" s="91"/>
      <c r="AG168" s="77" t="str">
        <f t="shared" si="44"/>
        <v/>
      </c>
      <c r="AH168" s="87"/>
      <c r="AI168" s="91"/>
      <c r="AJ168" s="91"/>
      <c r="AK168" s="91"/>
      <c r="AL168" s="91"/>
      <c r="AM168" s="91"/>
      <c r="AN168" s="91"/>
      <c r="AO168" s="91"/>
      <c r="AP168" s="91"/>
      <c r="AQ168" s="77" t="str">
        <f t="shared" si="45"/>
        <v/>
      </c>
      <c r="AR168" s="87"/>
      <c r="AS168" s="91"/>
      <c r="AT168" s="91"/>
      <c r="AU168" s="77" t="str">
        <f t="shared" si="46"/>
        <v/>
      </c>
      <c r="AV168" s="87"/>
      <c r="AW168" s="91"/>
      <c r="AX168" s="91"/>
      <c r="AY168" s="91"/>
      <c r="AZ168" s="91"/>
      <c r="BA168" s="1" t="str">
        <f t="shared" si="47"/>
        <v/>
      </c>
      <c r="BB168" s="87"/>
      <c r="BC168" s="95" t="str">
        <f t="shared" si="48"/>
        <v/>
      </c>
      <c r="BD168" s="1" t="str">
        <f t="shared" si="49"/>
        <v/>
      </c>
      <c r="BE168" s="87"/>
      <c r="BF168" s="95" t="str">
        <f t="shared" si="50"/>
        <v/>
      </c>
      <c r="BG168" s="1" t="str">
        <f t="shared" si="51"/>
        <v/>
      </c>
      <c r="BH168" s="87"/>
      <c r="BI168" s="95" t="str">
        <f t="shared" si="52"/>
        <v/>
      </c>
      <c r="BJ168" s="2"/>
      <c r="BK168" s="100" t="str">
        <f t="shared" si="36"/>
        <v>Pomatomus saltatrix</v>
      </c>
      <c r="BL168" s="84" t="str">
        <f t="shared" si="37"/>
        <v>BLU</v>
      </c>
      <c r="BM168" s="237">
        <f t="shared" si="53"/>
        <v>0</v>
      </c>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row>
    <row r="169" spans="1:252" s="4" customFormat="1" ht="18" customHeight="1" x14ac:dyDescent="0.2">
      <c r="A169" s="237"/>
      <c r="B169" s="84" t="s">
        <v>616</v>
      </c>
      <c r="C169" s="100" t="s">
        <v>617</v>
      </c>
      <c r="D169" s="158" t="s">
        <v>618</v>
      </c>
      <c r="E169" s="158" t="s">
        <v>619</v>
      </c>
      <c r="F169" s="159" t="s">
        <v>620</v>
      </c>
      <c r="G169" s="168" t="str">
        <f t="shared" si="38"/>
        <v/>
      </c>
      <c r="H169" s="103"/>
      <c r="I169" s="77" t="str">
        <f t="shared" si="39"/>
        <v/>
      </c>
      <c r="J169" s="87"/>
      <c r="K169" s="90"/>
      <c r="L169" s="91"/>
      <c r="M169" s="91"/>
      <c r="N169" s="91"/>
      <c r="O169" s="91"/>
      <c r="P169" s="91"/>
      <c r="Q169" s="91"/>
      <c r="R169" s="91"/>
      <c r="S169" s="1" t="str">
        <f t="shared" si="40"/>
        <v/>
      </c>
      <c r="T169" s="87"/>
      <c r="U169" s="95" t="str">
        <f t="shared" si="41"/>
        <v/>
      </c>
      <c r="V169" s="77" t="str">
        <f t="shared" si="42"/>
        <v/>
      </c>
      <c r="W169" s="87"/>
      <c r="X169" s="91"/>
      <c r="Y169" s="91"/>
      <c r="Z169" s="91"/>
      <c r="AA169" s="91"/>
      <c r="AB169" s="91"/>
      <c r="AC169" s="77" t="str">
        <f t="shared" si="43"/>
        <v/>
      </c>
      <c r="AD169" s="87"/>
      <c r="AE169" s="91"/>
      <c r="AF169" s="91"/>
      <c r="AG169" s="77" t="str">
        <f t="shared" si="44"/>
        <v/>
      </c>
      <c r="AH169" s="87"/>
      <c r="AI169" s="91"/>
      <c r="AJ169" s="91"/>
      <c r="AK169" s="91"/>
      <c r="AL169" s="91"/>
      <c r="AM169" s="91"/>
      <c r="AN169" s="91"/>
      <c r="AO169" s="91"/>
      <c r="AP169" s="91"/>
      <c r="AQ169" s="77" t="str">
        <f t="shared" si="45"/>
        <v/>
      </c>
      <c r="AR169" s="87"/>
      <c r="AS169" s="91"/>
      <c r="AT169" s="91"/>
      <c r="AU169" s="77" t="str">
        <f t="shared" si="46"/>
        <v/>
      </c>
      <c r="AV169" s="87"/>
      <c r="AW169" s="91"/>
      <c r="AX169" s="91"/>
      <c r="AY169" s="91"/>
      <c r="AZ169" s="91"/>
      <c r="BA169" s="1" t="str">
        <f t="shared" si="47"/>
        <v/>
      </c>
      <c r="BB169" s="87"/>
      <c r="BC169" s="95" t="str">
        <f t="shared" si="48"/>
        <v/>
      </c>
      <c r="BD169" s="1" t="str">
        <f t="shared" si="49"/>
        <v/>
      </c>
      <c r="BE169" s="87"/>
      <c r="BF169" s="95" t="str">
        <f t="shared" si="50"/>
        <v/>
      </c>
      <c r="BG169" s="1" t="str">
        <f t="shared" si="51"/>
        <v/>
      </c>
      <c r="BH169" s="87"/>
      <c r="BI169" s="95" t="str">
        <f t="shared" si="52"/>
        <v/>
      </c>
      <c r="BJ169" s="2"/>
      <c r="BK169" s="100" t="str">
        <f t="shared" si="36"/>
        <v>Carangidae</v>
      </c>
      <c r="BL169" s="84" t="str">
        <f t="shared" si="37"/>
        <v>CGX</v>
      </c>
      <c r="BM169" s="237">
        <f t="shared" si="53"/>
        <v>0</v>
      </c>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row>
    <row r="170" spans="1:252" s="14" customFormat="1" ht="18" customHeight="1" x14ac:dyDescent="0.2">
      <c r="A170" s="237"/>
      <c r="B170" s="84" t="s">
        <v>621</v>
      </c>
      <c r="C170" s="100" t="s">
        <v>622</v>
      </c>
      <c r="D170" s="158" t="s">
        <v>623</v>
      </c>
      <c r="E170" s="158" t="s">
        <v>624</v>
      </c>
      <c r="F170" s="159" t="s">
        <v>625</v>
      </c>
      <c r="G170" s="168" t="str">
        <f t="shared" si="38"/>
        <v/>
      </c>
      <c r="H170" s="103"/>
      <c r="I170" s="77" t="str">
        <f t="shared" si="39"/>
        <v/>
      </c>
      <c r="J170" s="87"/>
      <c r="K170" s="90"/>
      <c r="L170" s="91"/>
      <c r="M170" s="91"/>
      <c r="N170" s="91"/>
      <c r="O170" s="91"/>
      <c r="P170" s="91"/>
      <c r="Q170" s="91"/>
      <c r="R170" s="91"/>
      <c r="S170" s="1" t="str">
        <f t="shared" si="40"/>
        <v/>
      </c>
      <c r="T170" s="87"/>
      <c r="U170" s="95" t="str">
        <f t="shared" si="41"/>
        <v/>
      </c>
      <c r="V170" s="77" t="str">
        <f t="shared" si="42"/>
        <v/>
      </c>
      <c r="W170" s="87"/>
      <c r="X170" s="91"/>
      <c r="Y170" s="91"/>
      <c r="Z170" s="91"/>
      <c r="AA170" s="91"/>
      <c r="AB170" s="91"/>
      <c r="AC170" s="77" t="str">
        <f t="shared" si="43"/>
        <v/>
      </c>
      <c r="AD170" s="87"/>
      <c r="AE170" s="91"/>
      <c r="AF170" s="91"/>
      <c r="AG170" s="77" t="str">
        <f t="shared" si="44"/>
        <v/>
      </c>
      <c r="AH170" s="87"/>
      <c r="AI170" s="91"/>
      <c r="AJ170" s="91"/>
      <c r="AK170" s="91"/>
      <c r="AL170" s="91"/>
      <c r="AM170" s="91"/>
      <c r="AN170" s="91"/>
      <c r="AO170" s="91"/>
      <c r="AP170" s="91"/>
      <c r="AQ170" s="77" t="str">
        <f t="shared" si="45"/>
        <v/>
      </c>
      <c r="AR170" s="87"/>
      <c r="AS170" s="91"/>
      <c r="AT170" s="91"/>
      <c r="AU170" s="77" t="str">
        <f t="shared" si="46"/>
        <v/>
      </c>
      <c r="AV170" s="87"/>
      <c r="AW170" s="91"/>
      <c r="AX170" s="91"/>
      <c r="AY170" s="91"/>
      <c r="AZ170" s="91"/>
      <c r="BA170" s="1" t="str">
        <f t="shared" si="47"/>
        <v/>
      </c>
      <c r="BB170" s="87"/>
      <c r="BC170" s="95" t="str">
        <f t="shared" si="48"/>
        <v/>
      </c>
      <c r="BD170" s="1" t="str">
        <f t="shared" si="49"/>
        <v/>
      </c>
      <c r="BE170" s="87"/>
      <c r="BF170" s="95" t="str">
        <f t="shared" si="50"/>
        <v/>
      </c>
      <c r="BG170" s="1" t="str">
        <f t="shared" si="51"/>
        <v/>
      </c>
      <c r="BH170" s="87"/>
      <c r="BI170" s="95" t="str">
        <f t="shared" si="52"/>
        <v/>
      </c>
      <c r="BJ170" s="2"/>
      <c r="BK170" s="100" t="str">
        <f t="shared" si="36"/>
        <v>Coryphaena hippurus</v>
      </c>
      <c r="BL170" s="84" t="str">
        <f t="shared" si="37"/>
        <v>DOL</v>
      </c>
      <c r="BM170" s="237">
        <f t="shared" si="53"/>
        <v>0</v>
      </c>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row>
    <row r="171" spans="1:252" ht="18" customHeight="1" x14ac:dyDescent="0.2">
      <c r="A171" s="237"/>
      <c r="B171" s="84" t="s">
        <v>78</v>
      </c>
      <c r="C171" s="100" t="s">
        <v>79</v>
      </c>
      <c r="D171" s="158" t="s">
        <v>80</v>
      </c>
      <c r="E171" s="158" t="s">
        <v>81</v>
      </c>
      <c r="F171" s="159" t="s">
        <v>82</v>
      </c>
      <c r="G171" s="168" t="str">
        <f t="shared" si="38"/>
        <v/>
      </c>
      <c r="H171" s="103"/>
      <c r="I171" s="77" t="str">
        <f t="shared" si="39"/>
        <v/>
      </c>
      <c r="J171" s="87"/>
      <c r="K171" s="90"/>
      <c r="L171" s="91"/>
      <c r="M171" s="91"/>
      <c r="N171" s="91"/>
      <c r="O171" s="91"/>
      <c r="P171" s="91"/>
      <c r="Q171" s="91"/>
      <c r="R171" s="91"/>
      <c r="S171" s="1" t="str">
        <f t="shared" si="40"/>
        <v/>
      </c>
      <c r="T171" s="87"/>
      <c r="U171" s="95" t="str">
        <f t="shared" si="41"/>
        <v/>
      </c>
      <c r="V171" s="77" t="str">
        <f t="shared" si="42"/>
        <v/>
      </c>
      <c r="W171" s="87"/>
      <c r="X171" s="91"/>
      <c r="Y171" s="91"/>
      <c r="Z171" s="91"/>
      <c r="AA171" s="91"/>
      <c r="AB171" s="91"/>
      <c r="AC171" s="77" t="str">
        <f t="shared" si="43"/>
        <v/>
      </c>
      <c r="AD171" s="87"/>
      <c r="AE171" s="91"/>
      <c r="AF171" s="91"/>
      <c r="AG171" s="77" t="str">
        <f t="shared" si="44"/>
        <v/>
      </c>
      <c r="AH171" s="87"/>
      <c r="AI171" s="91"/>
      <c r="AJ171" s="91"/>
      <c r="AK171" s="91"/>
      <c r="AL171" s="91"/>
      <c r="AM171" s="91"/>
      <c r="AN171" s="91"/>
      <c r="AO171" s="91"/>
      <c r="AP171" s="91"/>
      <c r="AQ171" s="77" t="str">
        <f t="shared" si="45"/>
        <v/>
      </c>
      <c r="AR171" s="87"/>
      <c r="AS171" s="91"/>
      <c r="AT171" s="91"/>
      <c r="AU171" s="77" t="str">
        <f t="shared" si="46"/>
        <v/>
      </c>
      <c r="AV171" s="87"/>
      <c r="AW171" s="91"/>
      <c r="AX171" s="91"/>
      <c r="AY171" s="91"/>
      <c r="AZ171" s="91"/>
      <c r="BA171" s="1" t="str">
        <f t="shared" si="47"/>
        <v/>
      </c>
      <c r="BB171" s="87"/>
      <c r="BC171" s="95" t="str">
        <f t="shared" si="48"/>
        <v/>
      </c>
      <c r="BD171" s="1" t="str">
        <f t="shared" si="49"/>
        <v/>
      </c>
      <c r="BE171" s="87"/>
      <c r="BF171" s="95" t="str">
        <f t="shared" si="50"/>
        <v/>
      </c>
      <c r="BG171" s="1" t="str">
        <f t="shared" si="51"/>
        <v/>
      </c>
      <c r="BH171" s="87"/>
      <c r="BI171" s="95" t="str">
        <f t="shared" si="52"/>
        <v/>
      </c>
      <c r="BK171" s="100" t="str">
        <f t="shared" si="36"/>
        <v>Belone belone</v>
      </c>
      <c r="BL171" s="84" t="str">
        <f t="shared" si="37"/>
        <v>GAR</v>
      </c>
      <c r="BM171" s="237">
        <f t="shared" si="53"/>
        <v>0</v>
      </c>
    </row>
    <row r="172" spans="1:252" s="4" customFormat="1" ht="18" customHeight="1" x14ac:dyDescent="0.2">
      <c r="A172" s="237"/>
      <c r="B172" s="84" t="s">
        <v>88</v>
      </c>
      <c r="C172" s="100" t="s">
        <v>89</v>
      </c>
      <c r="D172" s="158" t="s">
        <v>90</v>
      </c>
      <c r="E172" s="158" t="s">
        <v>91</v>
      </c>
      <c r="F172" s="159" t="s">
        <v>92</v>
      </c>
      <c r="G172" s="168" t="str">
        <f t="shared" si="38"/>
        <v/>
      </c>
      <c r="H172" s="103"/>
      <c r="I172" s="77" t="str">
        <f t="shared" si="39"/>
        <v/>
      </c>
      <c r="J172" s="87"/>
      <c r="K172" s="90"/>
      <c r="L172" s="91"/>
      <c r="M172" s="91"/>
      <c r="N172" s="91"/>
      <c r="O172" s="91"/>
      <c r="P172" s="91"/>
      <c r="Q172" s="91"/>
      <c r="R172" s="91"/>
      <c r="S172" s="1" t="str">
        <f t="shared" si="40"/>
        <v/>
      </c>
      <c r="T172" s="87"/>
      <c r="U172" s="95" t="str">
        <f t="shared" si="41"/>
        <v/>
      </c>
      <c r="V172" s="77" t="str">
        <f t="shared" si="42"/>
        <v/>
      </c>
      <c r="W172" s="87"/>
      <c r="X172" s="91"/>
      <c r="Y172" s="91"/>
      <c r="Z172" s="91"/>
      <c r="AA172" s="91"/>
      <c r="AB172" s="91"/>
      <c r="AC172" s="77" t="str">
        <f t="shared" si="43"/>
        <v/>
      </c>
      <c r="AD172" s="87"/>
      <c r="AE172" s="91"/>
      <c r="AF172" s="91"/>
      <c r="AG172" s="77" t="str">
        <f t="shared" si="44"/>
        <v/>
      </c>
      <c r="AH172" s="87"/>
      <c r="AI172" s="91"/>
      <c r="AJ172" s="91"/>
      <c r="AK172" s="91"/>
      <c r="AL172" s="91"/>
      <c r="AM172" s="91"/>
      <c r="AN172" s="91"/>
      <c r="AO172" s="91"/>
      <c r="AP172" s="91"/>
      <c r="AQ172" s="77" t="str">
        <f t="shared" si="45"/>
        <v/>
      </c>
      <c r="AR172" s="87"/>
      <c r="AS172" s="91"/>
      <c r="AT172" s="91"/>
      <c r="AU172" s="77" t="str">
        <f t="shared" si="46"/>
        <v/>
      </c>
      <c r="AV172" s="87"/>
      <c r="AW172" s="91"/>
      <c r="AX172" s="91"/>
      <c r="AY172" s="91"/>
      <c r="AZ172" s="91"/>
      <c r="BA172" s="1" t="str">
        <f t="shared" si="47"/>
        <v/>
      </c>
      <c r="BB172" s="87"/>
      <c r="BC172" s="95" t="str">
        <f t="shared" si="48"/>
        <v/>
      </c>
      <c r="BD172" s="1" t="str">
        <f t="shared" si="49"/>
        <v/>
      </c>
      <c r="BE172" s="87"/>
      <c r="BF172" s="95" t="str">
        <f t="shared" si="50"/>
        <v/>
      </c>
      <c r="BG172" s="1" t="str">
        <f t="shared" si="51"/>
        <v/>
      </c>
      <c r="BH172" s="87"/>
      <c r="BI172" s="95" t="str">
        <f t="shared" si="52"/>
        <v/>
      </c>
      <c r="BJ172" s="2"/>
      <c r="BK172" s="100" t="str">
        <f t="shared" si="36"/>
        <v>Trachurus mediterraneus</v>
      </c>
      <c r="BL172" s="84" t="str">
        <f t="shared" si="37"/>
        <v>HMM</v>
      </c>
      <c r="BM172" s="237">
        <f t="shared" si="53"/>
        <v>0</v>
      </c>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row>
    <row r="173" spans="1:252" ht="18" customHeight="1" x14ac:dyDescent="0.2">
      <c r="A173" s="237"/>
      <c r="B173" s="84" t="s">
        <v>596</v>
      </c>
      <c r="C173" s="100" t="s">
        <v>597</v>
      </c>
      <c r="D173" s="158" t="s">
        <v>598</v>
      </c>
      <c r="E173" s="158" t="s">
        <v>599</v>
      </c>
      <c r="F173" s="159" t="s">
        <v>600</v>
      </c>
      <c r="G173" s="168" t="str">
        <f t="shared" si="38"/>
        <v/>
      </c>
      <c r="H173" s="103"/>
      <c r="I173" s="77" t="str">
        <f t="shared" si="39"/>
        <v/>
      </c>
      <c r="J173" s="87"/>
      <c r="K173" s="90"/>
      <c r="L173" s="91"/>
      <c r="M173" s="91"/>
      <c r="N173" s="91"/>
      <c r="O173" s="91"/>
      <c r="P173" s="91"/>
      <c r="Q173" s="91"/>
      <c r="R173" s="91"/>
      <c r="S173" s="1" t="str">
        <f t="shared" si="40"/>
        <v/>
      </c>
      <c r="T173" s="87"/>
      <c r="U173" s="95" t="str">
        <f t="shared" si="41"/>
        <v/>
      </c>
      <c r="V173" s="77" t="str">
        <f t="shared" si="42"/>
        <v/>
      </c>
      <c r="W173" s="87"/>
      <c r="X173" s="91"/>
      <c r="Y173" s="91"/>
      <c r="Z173" s="91"/>
      <c r="AA173" s="91"/>
      <c r="AB173" s="91"/>
      <c r="AC173" s="77" t="str">
        <f t="shared" si="43"/>
        <v/>
      </c>
      <c r="AD173" s="87"/>
      <c r="AE173" s="91"/>
      <c r="AF173" s="91"/>
      <c r="AG173" s="77" t="str">
        <f t="shared" si="44"/>
        <v/>
      </c>
      <c r="AH173" s="87"/>
      <c r="AI173" s="91"/>
      <c r="AJ173" s="91"/>
      <c r="AK173" s="91"/>
      <c r="AL173" s="91"/>
      <c r="AM173" s="91"/>
      <c r="AN173" s="91"/>
      <c r="AO173" s="91"/>
      <c r="AP173" s="91"/>
      <c r="AQ173" s="77" t="str">
        <f t="shared" si="45"/>
        <v/>
      </c>
      <c r="AR173" s="87"/>
      <c r="AS173" s="91"/>
      <c r="AT173" s="91"/>
      <c r="AU173" s="77" t="str">
        <f t="shared" si="46"/>
        <v/>
      </c>
      <c r="AV173" s="87"/>
      <c r="AW173" s="91"/>
      <c r="AX173" s="91"/>
      <c r="AY173" s="91"/>
      <c r="AZ173" s="91"/>
      <c r="BA173" s="1" t="str">
        <f t="shared" si="47"/>
        <v/>
      </c>
      <c r="BB173" s="87"/>
      <c r="BC173" s="95" t="str">
        <f t="shared" si="48"/>
        <v/>
      </c>
      <c r="BD173" s="1" t="str">
        <f t="shared" si="49"/>
        <v/>
      </c>
      <c r="BE173" s="87"/>
      <c r="BF173" s="95" t="str">
        <f t="shared" si="50"/>
        <v/>
      </c>
      <c r="BG173" s="1" t="str">
        <f t="shared" si="51"/>
        <v/>
      </c>
      <c r="BH173" s="87"/>
      <c r="BI173" s="95" t="str">
        <f t="shared" si="52"/>
        <v/>
      </c>
      <c r="BK173" s="100" t="str">
        <f t="shared" si="36"/>
        <v>Trachurus trachurus</v>
      </c>
      <c r="BL173" s="84" t="str">
        <f t="shared" si="37"/>
        <v>HOM</v>
      </c>
      <c r="BM173" s="237">
        <f t="shared" si="53"/>
        <v>0</v>
      </c>
    </row>
    <row r="174" spans="1:252" s="4" customFormat="1" ht="18" customHeight="1" x14ac:dyDescent="0.2">
      <c r="A174" s="237"/>
      <c r="B174" s="84" t="s">
        <v>601</v>
      </c>
      <c r="C174" s="100" t="s">
        <v>602</v>
      </c>
      <c r="D174" s="158" t="s">
        <v>603</v>
      </c>
      <c r="E174" s="158" t="s">
        <v>604</v>
      </c>
      <c r="F174" s="159" t="s">
        <v>605</v>
      </c>
      <c r="G174" s="168" t="str">
        <f t="shared" si="38"/>
        <v/>
      </c>
      <c r="H174" s="103"/>
      <c r="I174" s="77" t="str">
        <f t="shared" si="39"/>
        <v/>
      </c>
      <c r="J174" s="87"/>
      <c r="K174" s="90"/>
      <c r="L174" s="91"/>
      <c r="M174" s="91"/>
      <c r="N174" s="91"/>
      <c r="O174" s="91"/>
      <c r="P174" s="91"/>
      <c r="Q174" s="91"/>
      <c r="R174" s="91"/>
      <c r="S174" s="1" t="str">
        <f t="shared" si="40"/>
        <v/>
      </c>
      <c r="T174" s="87"/>
      <c r="U174" s="95" t="str">
        <f t="shared" si="41"/>
        <v/>
      </c>
      <c r="V174" s="77" t="str">
        <f t="shared" si="42"/>
        <v/>
      </c>
      <c r="W174" s="87"/>
      <c r="X174" s="91"/>
      <c r="Y174" s="91"/>
      <c r="Z174" s="91"/>
      <c r="AA174" s="91"/>
      <c r="AB174" s="91"/>
      <c r="AC174" s="77" t="str">
        <f t="shared" si="43"/>
        <v/>
      </c>
      <c r="AD174" s="87"/>
      <c r="AE174" s="91"/>
      <c r="AF174" s="91"/>
      <c r="AG174" s="77" t="str">
        <f t="shared" si="44"/>
        <v/>
      </c>
      <c r="AH174" s="87"/>
      <c r="AI174" s="91"/>
      <c r="AJ174" s="91"/>
      <c r="AK174" s="91"/>
      <c r="AL174" s="91"/>
      <c r="AM174" s="91"/>
      <c r="AN174" s="91"/>
      <c r="AO174" s="91"/>
      <c r="AP174" s="91"/>
      <c r="AQ174" s="77" t="str">
        <f t="shared" si="45"/>
        <v/>
      </c>
      <c r="AR174" s="87"/>
      <c r="AS174" s="91"/>
      <c r="AT174" s="91"/>
      <c r="AU174" s="77" t="str">
        <f t="shared" si="46"/>
        <v/>
      </c>
      <c r="AV174" s="87"/>
      <c r="AW174" s="91"/>
      <c r="AX174" s="91"/>
      <c r="AY174" s="91"/>
      <c r="AZ174" s="91"/>
      <c r="BA174" s="1" t="str">
        <f t="shared" si="47"/>
        <v/>
      </c>
      <c r="BB174" s="87"/>
      <c r="BC174" s="95" t="str">
        <f t="shared" si="48"/>
        <v/>
      </c>
      <c r="BD174" s="1" t="str">
        <f t="shared" si="49"/>
        <v/>
      </c>
      <c r="BE174" s="87"/>
      <c r="BF174" s="95" t="str">
        <f t="shared" si="50"/>
        <v/>
      </c>
      <c r="BG174" s="1" t="str">
        <f t="shared" si="51"/>
        <v/>
      </c>
      <c r="BH174" s="87"/>
      <c r="BI174" s="95" t="str">
        <f t="shared" si="52"/>
        <v/>
      </c>
      <c r="BJ174" s="2"/>
      <c r="BK174" s="100" t="str">
        <f t="shared" si="36"/>
        <v>Trachurus spp</v>
      </c>
      <c r="BL174" s="84" t="str">
        <f t="shared" si="37"/>
        <v>JAX</v>
      </c>
      <c r="BM174" s="237">
        <f t="shared" si="53"/>
        <v>0</v>
      </c>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row>
    <row r="175" spans="1:252" s="4" customFormat="1" ht="18" customHeight="1" x14ac:dyDescent="0.2">
      <c r="A175" s="237"/>
      <c r="B175" s="84" t="s">
        <v>611</v>
      </c>
      <c r="C175" s="100" t="s">
        <v>612</v>
      </c>
      <c r="D175" s="158" t="s">
        <v>613</v>
      </c>
      <c r="E175" s="158" t="s">
        <v>614</v>
      </c>
      <c r="F175" s="159" t="s">
        <v>615</v>
      </c>
      <c r="G175" s="168" t="str">
        <f t="shared" si="38"/>
        <v/>
      </c>
      <c r="H175" s="103"/>
      <c r="I175" s="77" t="str">
        <f t="shared" si="39"/>
        <v/>
      </c>
      <c r="J175" s="87"/>
      <c r="K175" s="90"/>
      <c r="L175" s="91"/>
      <c r="M175" s="91"/>
      <c r="N175" s="91"/>
      <c r="O175" s="91"/>
      <c r="P175" s="91"/>
      <c r="Q175" s="91"/>
      <c r="R175" s="91"/>
      <c r="S175" s="1" t="str">
        <f t="shared" si="40"/>
        <v/>
      </c>
      <c r="T175" s="87"/>
      <c r="U175" s="95" t="str">
        <f t="shared" si="41"/>
        <v/>
      </c>
      <c r="V175" s="77" t="str">
        <f t="shared" si="42"/>
        <v/>
      </c>
      <c r="W175" s="87"/>
      <c r="X175" s="91"/>
      <c r="Y175" s="91"/>
      <c r="Z175" s="91"/>
      <c r="AA175" s="91"/>
      <c r="AB175" s="91"/>
      <c r="AC175" s="77" t="str">
        <f t="shared" si="43"/>
        <v/>
      </c>
      <c r="AD175" s="87"/>
      <c r="AE175" s="91"/>
      <c r="AF175" s="91"/>
      <c r="AG175" s="77" t="str">
        <f t="shared" si="44"/>
        <v/>
      </c>
      <c r="AH175" s="87"/>
      <c r="AI175" s="91"/>
      <c r="AJ175" s="91"/>
      <c r="AK175" s="91"/>
      <c r="AL175" s="91"/>
      <c r="AM175" s="91"/>
      <c r="AN175" s="91"/>
      <c r="AO175" s="91"/>
      <c r="AP175" s="91"/>
      <c r="AQ175" s="77" t="str">
        <f t="shared" si="45"/>
        <v/>
      </c>
      <c r="AR175" s="87"/>
      <c r="AS175" s="91"/>
      <c r="AT175" s="91"/>
      <c r="AU175" s="77" t="str">
        <f t="shared" si="46"/>
        <v/>
      </c>
      <c r="AV175" s="87"/>
      <c r="AW175" s="91"/>
      <c r="AX175" s="91"/>
      <c r="AY175" s="91"/>
      <c r="AZ175" s="91"/>
      <c r="BA175" s="1" t="str">
        <f t="shared" si="47"/>
        <v/>
      </c>
      <c r="BB175" s="87"/>
      <c r="BC175" s="95" t="str">
        <f t="shared" si="48"/>
        <v/>
      </c>
      <c r="BD175" s="1" t="str">
        <f t="shared" si="49"/>
        <v/>
      </c>
      <c r="BE175" s="87"/>
      <c r="BF175" s="95" t="str">
        <f t="shared" si="50"/>
        <v/>
      </c>
      <c r="BG175" s="1" t="str">
        <f t="shared" si="51"/>
        <v/>
      </c>
      <c r="BH175" s="87"/>
      <c r="BI175" s="95" t="str">
        <f t="shared" si="52"/>
        <v/>
      </c>
      <c r="BJ175" s="2"/>
      <c r="BK175" s="100" t="str">
        <f t="shared" si="36"/>
        <v>Lichia amia</v>
      </c>
      <c r="BL175" s="84" t="str">
        <f t="shared" si="37"/>
        <v>LEE</v>
      </c>
      <c r="BM175" s="237">
        <f t="shared" si="53"/>
        <v>0</v>
      </c>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row>
    <row r="176" spans="1:252" s="14" customFormat="1" ht="18" customHeight="1" x14ac:dyDescent="0.2">
      <c r="A176" s="237"/>
      <c r="B176" s="84" t="s">
        <v>1350</v>
      </c>
      <c r="C176" s="100" t="s">
        <v>1351</v>
      </c>
      <c r="D176" s="158" t="s">
        <v>1352</v>
      </c>
      <c r="E176" s="158" t="s">
        <v>1353</v>
      </c>
      <c r="F176" s="159" t="s">
        <v>1354</v>
      </c>
      <c r="G176" s="168" t="str">
        <f t="shared" si="38"/>
        <v/>
      </c>
      <c r="H176" s="103"/>
      <c r="I176" s="77" t="str">
        <f t="shared" si="39"/>
        <v/>
      </c>
      <c r="J176" s="87"/>
      <c r="K176" s="90"/>
      <c r="L176" s="91"/>
      <c r="M176" s="91"/>
      <c r="N176" s="91"/>
      <c r="O176" s="91"/>
      <c r="P176" s="91"/>
      <c r="Q176" s="91"/>
      <c r="R176" s="91"/>
      <c r="S176" s="1" t="str">
        <f t="shared" si="40"/>
        <v/>
      </c>
      <c r="T176" s="87"/>
      <c r="U176" s="95" t="str">
        <f t="shared" si="41"/>
        <v/>
      </c>
      <c r="V176" s="77" t="str">
        <f t="shared" si="42"/>
        <v/>
      </c>
      <c r="W176" s="87"/>
      <c r="X176" s="91"/>
      <c r="Y176" s="91"/>
      <c r="Z176" s="91"/>
      <c r="AA176" s="91"/>
      <c r="AB176" s="91"/>
      <c r="AC176" s="77" t="str">
        <f t="shared" si="43"/>
        <v/>
      </c>
      <c r="AD176" s="87"/>
      <c r="AE176" s="91"/>
      <c r="AF176" s="91"/>
      <c r="AG176" s="77" t="str">
        <f t="shared" si="44"/>
        <v/>
      </c>
      <c r="AH176" s="87"/>
      <c r="AI176" s="91"/>
      <c r="AJ176" s="91"/>
      <c r="AK176" s="91"/>
      <c r="AL176" s="91"/>
      <c r="AM176" s="91"/>
      <c r="AN176" s="91"/>
      <c r="AO176" s="91"/>
      <c r="AP176" s="91"/>
      <c r="AQ176" s="77" t="str">
        <f t="shared" si="45"/>
        <v/>
      </c>
      <c r="AR176" s="87"/>
      <c r="AS176" s="91"/>
      <c r="AT176" s="91"/>
      <c r="AU176" s="77" t="str">
        <f t="shared" si="46"/>
        <v/>
      </c>
      <c r="AV176" s="87"/>
      <c r="AW176" s="91"/>
      <c r="AX176" s="91"/>
      <c r="AY176" s="91"/>
      <c r="AZ176" s="91"/>
      <c r="BA176" s="1" t="str">
        <f t="shared" si="47"/>
        <v/>
      </c>
      <c r="BB176" s="87"/>
      <c r="BC176" s="95" t="str">
        <f t="shared" si="48"/>
        <v/>
      </c>
      <c r="BD176" s="1" t="str">
        <f t="shared" si="49"/>
        <v/>
      </c>
      <c r="BE176" s="87"/>
      <c r="BF176" s="95" t="str">
        <f t="shared" si="50"/>
        <v/>
      </c>
      <c r="BG176" s="1" t="str">
        <f t="shared" si="51"/>
        <v/>
      </c>
      <c r="BH176" s="87"/>
      <c r="BI176" s="95" t="str">
        <f t="shared" si="52"/>
        <v/>
      </c>
      <c r="BJ176" s="2"/>
      <c r="BK176" s="100" t="str">
        <f t="shared" si="36"/>
        <v>Alepes djedaba</v>
      </c>
      <c r="BL176" s="84" t="str">
        <f t="shared" si="37"/>
        <v>LSJ</v>
      </c>
      <c r="BM176" s="237">
        <f t="shared" si="53"/>
        <v>0</v>
      </c>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row>
    <row r="177" spans="1:252" s="4" customFormat="1" ht="18" customHeight="1" x14ac:dyDescent="0.2">
      <c r="A177" s="237"/>
      <c r="B177" s="84" t="s">
        <v>98</v>
      </c>
      <c r="C177" s="100" t="s">
        <v>99</v>
      </c>
      <c r="D177" s="158" t="s">
        <v>100</v>
      </c>
      <c r="E177" s="158" t="s">
        <v>101</v>
      </c>
      <c r="F177" s="159" t="s">
        <v>102</v>
      </c>
      <c r="G177" s="168" t="str">
        <f t="shared" si="38"/>
        <v/>
      </c>
      <c r="H177" s="103"/>
      <c r="I177" s="77" t="str">
        <f t="shared" si="39"/>
        <v/>
      </c>
      <c r="J177" s="87"/>
      <c r="K177" s="90"/>
      <c r="L177" s="91"/>
      <c r="M177" s="91"/>
      <c r="N177" s="91"/>
      <c r="O177" s="91"/>
      <c r="P177" s="91"/>
      <c r="Q177" s="91"/>
      <c r="R177" s="91"/>
      <c r="S177" s="1" t="str">
        <f t="shared" si="40"/>
        <v/>
      </c>
      <c r="T177" s="87"/>
      <c r="U177" s="95" t="str">
        <f t="shared" si="41"/>
        <v/>
      </c>
      <c r="V177" s="77" t="str">
        <f t="shared" si="42"/>
        <v/>
      </c>
      <c r="W177" s="87"/>
      <c r="X177" s="91"/>
      <c r="Y177" s="91"/>
      <c r="Z177" s="91"/>
      <c r="AA177" s="91"/>
      <c r="AB177" s="91"/>
      <c r="AC177" s="77" t="str">
        <f t="shared" si="43"/>
        <v/>
      </c>
      <c r="AD177" s="87"/>
      <c r="AE177" s="91"/>
      <c r="AF177" s="91"/>
      <c r="AG177" s="77" t="str">
        <f t="shared" si="44"/>
        <v/>
      </c>
      <c r="AH177" s="87"/>
      <c r="AI177" s="91"/>
      <c r="AJ177" s="91"/>
      <c r="AK177" s="91"/>
      <c r="AL177" s="91"/>
      <c r="AM177" s="91"/>
      <c r="AN177" s="91"/>
      <c r="AO177" s="91"/>
      <c r="AP177" s="91"/>
      <c r="AQ177" s="77" t="str">
        <f t="shared" si="45"/>
        <v/>
      </c>
      <c r="AR177" s="87"/>
      <c r="AS177" s="91"/>
      <c r="AT177" s="91"/>
      <c r="AU177" s="77" t="str">
        <f t="shared" si="46"/>
        <v/>
      </c>
      <c r="AV177" s="87"/>
      <c r="AW177" s="91"/>
      <c r="AX177" s="91"/>
      <c r="AY177" s="91"/>
      <c r="AZ177" s="91"/>
      <c r="BA177" s="1" t="str">
        <f t="shared" si="47"/>
        <v/>
      </c>
      <c r="BB177" s="87"/>
      <c r="BC177" s="95" t="str">
        <f t="shared" si="48"/>
        <v/>
      </c>
      <c r="BD177" s="1" t="str">
        <f t="shared" si="49"/>
        <v/>
      </c>
      <c r="BE177" s="87"/>
      <c r="BF177" s="95" t="str">
        <f t="shared" si="50"/>
        <v/>
      </c>
      <c r="BG177" s="1" t="str">
        <f t="shared" si="51"/>
        <v/>
      </c>
      <c r="BH177" s="87"/>
      <c r="BI177" s="95" t="str">
        <f t="shared" si="52"/>
        <v/>
      </c>
      <c r="BJ177" s="2"/>
      <c r="BK177" s="100" t="str">
        <f t="shared" si="36"/>
        <v>Scomber scombrus</v>
      </c>
      <c r="BL177" s="84" t="str">
        <f t="shared" si="37"/>
        <v>MAC</v>
      </c>
      <c r="BM177" s="237">
        <f t="shared" si="53"/>
        <v>0</v>
      </c>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row>
    <row r="178" spans="1:252" ht="18" customHeight="1" x14ac:dyDescent="0.2">
      <c r="A178" s="237"/>
      <c r="B178" s="84" t="s">
        <v>626</v>
      </c>
      <c r="C178" s="100" t="s">
        <v>627</v>
      </c>
      <c r="D178" s="158" t="s">
        <v>628</v>
      </c>
      <c r="E178" s="158" t="s">
        <v>629</v>
      </c>
      <c r="F178" s="159" t="s">
        <v>630</v>
      </c>
      <c r="G178" s="168" t="str">
        <f t="shared" si="38"/>
        <v/>
      </c>
      <c r="H178" s="103"/>
      <c r="I178" s="77" t="str">
        <f t="shared" si="39"/>
        <v/>
      </c>
      <c r="J178" s="87"/>
      <c r="K178" s="90"/>
      <c r="L178" s="91"/>
      <c r="M178" s="91"/>
      <c r="N178" s="91"/>
      <c r="O178" s="91"/>
      <c r="P178" s="91"/>
      <c r="Q178" s="91"/>
      <c r="R178" s="91"/>
      <c r="S178" s="1" t="str">
        <f t="shared" si="40"/>
        <v/>
      </c>
      <c r="T178" s="87"/>
      <c r="U178" s="95" t="str">
        <f t="shared" si="41"/>
        <v/>
      </c>
      <c r="V178" s="77" t="str">
        <f t="shared" si="42"/>
        <v/>
      </c>
      <c r="W178" s="87"/>
      <c r="X178" s="91"/>
      <c r="Y178" s="91"/>
      <c r="Z178" s="91"/>
      <c r="AA178" s="91"/>
      <c r="AB178" s="91"/>
      <c r="AC178" s="77" t="str">
        <f t="shared" si="43"/>
        <v/>
      </c>
      <c r="AD178" s="87"/>
      <c r="AE178" s="91"/>
      <c r="AF178" s="91"/>
      <c r="AG178" s="77" t="str">
        <f t="shared" si="44"/>
        <v/>
      </c>
      <c r="AH178" s="87"/>
      <c r="AI178" s="91"/>
      <c r="AJ178" s="91"/>
      <c r="AK178" s="91"/>
      <c r="AL178" s="91"/>
      <c r="AM178" s="91"/>
      <c r="AN178" s="91"/>
      <c r="AO178" s="91"/>
      <c r="AP178" s="91"/>
      <c r="AQ178" s="77" t="str">
        <f t="shared" si="45"/>
        <v/>
      </c>
      <c r="AR178" s="87"/>
      <c r="AS178" s="91"/>
      <c r="AT178" s="91"/>
      <c r="AU178" s="77" t="str">
        <f t="shared" si="46"/>
        <v/>
      </c>
      <c r="AV178" s="87"/>
      <c r="AW178" s="91"/>
      <c r="AX178" s="91"/>
      <c r="AY178" s="91"/>
      <c r="AZ178" s="91"/>
      <c r="BA178" s="1" t="str">
        <f t="shared" si="47"/>
        <v/>
      </c>
      <c r="BB178" s="87"/>
      <c r="BC178" s="95" t="str">
        <f t="shared" si="48"/>
        <v/>
      </c>
      <c r="BD178" s="1" t="str">
        <f t="shared" si="49"/>
        <v/>
      </c>
      <c r="BE178" s="87"/>
      <c r="BF178" s="95" t="str">
        <f t="shared" si="50"/>
        <v/>
      </c>
      <c r="BG178" s="1" t="str">
        <f t="shared" si="51"/>
        <v/>
      </c>
      <c r="BH178" s="87"/>
      <c r="BI178" s="95" t="str">
        <f t="shared" si="52"/>
        <v/>
      </c>
      <c r="BK178" s="100" t="str">
        <f t="shared" si="36"/>
        <v>Scomber japonicus</v>
      </c>
      <c r="BL178" s="84" t="str">
        <f t="shared" si="37"/>
        <v>MAS</v>
      </c>
      <c r="BM178" s="237">
        <f t="shared" si="53"/>
        <v>0</v>
      </c>
    </row>
    <row r="179" spans="1:252" s="4" customFormat="1" ht="18" customHeight="1" x14ac:dyDescent="0.2">
      <c r="A179" s="237"/>
      <c r="B179" s="84" t="s">
        <v>1355</v>
      </c>
      <c r="C179" s="100" t="s">
        <v>1356</v>
      </c>
      <c r="D179" s="158" t="s">
        <v>1357</v>
      </c>
      <c r="E179" s="158" t="s">
        <v>1358</v>
      </c>
      <c r="F179" s="159" t="s">
        <v>1359</v>
      </c>
      <c r="G179" s="168" t="str">
        <f t="shared" si="38"/>
        <v/>
      </c>
      <c r="H179" s="103"/>
      <c r="I179" s="77" t="str">
        <f t="shared" si="39"/>
        <v/>
      </c>
      <c r="J179" s="87"/>
      <c r="K179" s="90"/>
      <c r="L179" s="91"/>
      <c r="M179" s="91"/>
      <c r="N179" s="91"/>
      <c r="O179" s="91"/>
      <c r="P179" s="91"/>
      <c r="Q179" s="91"/>
      <c r="R179" s="91"/>
      <c r="S179" s="1" t="str">
        <f t="shared" si="40"/>
        <v/>
      </c>
      <c r="T179" s="87"/>
      <c r="U179" s="95" t="str">
        <f t="shared" si="41"/>
        <v/>
      </c>
      <c r="V179" s="77" t="str">
        <f t="shared" si="42"/>
        <v/>
      </c>
      <c r="W179" s="87"/>
      <c r="X179" s="91"/>
      <c r="Y179" s="91"/>
      <c r="Z179" s="91"/>
      <c r="AA179" s="91"/>
      <c r="AB179" s="91"/>
      <c r="AC179" s="77" t="str">
        <f t="shared" si="43"/>
        <v/>
      </c>
      <c r="AD179" s="87"/>
      <c r="AE179" s="91"/>
      <c r="AF179" s="91"/>
      <c r="AG179" s="77" t="str">
        <f t="shared" si="44"/>
        <v/>
      </c>
      <c r="AH179" s="87"/>
      <c r="AI179" s="91"/>
      <c r="AJ179" s="91"/>
      <c r="AK179" s="91"/>
      <c r="AL179" s="91"/>
      <c r="AM179" s="91"/>
      <c r="AN179" s="91"/>
      <c r="AO179" s="91"/>
      <c r="AP179" s="91"/>
      <c r="AQ179" s="77" t="str">
        <f t="shared" si="45"/>
        <v/>
      </c>
      <c r="AR179" s="87"/>
      <c r="AS179" s="91"/>
      <c r="AT179" s="91"/>
      <c r="AU179" s="77" t="str">
        <f t="shared" si="46"/>
        <v/>
      </c>
      <c r="AV179" s="87"/>
      <c r="AW179" s="91"/>
      <c r="AX179" s="91"/>
      <c r="AY179" s="91"/>
      <c r="AZ179" s="91"/>
      <c r="BA179" s="1" t="str">
        <f t="shared" si="47"/>
        <v/>
      </c>
      <c r="BB179" s="87"/>
      <c r="BC179" s="95" t="str">
        <f t="shared" si="48"/>
        <v/>
      </c>
      <c r="BD179" s="1" t="str">
        <f t="shared" si="49"/>
        <v/>
      </c>
      <c r="BE179" s="87"/>
      <c r="BF179" s="95" t="str">
        <f t="shared" si="50"/>
        <v/>
      </c>
      <c r="BG179" s="1" t="str">
        <f t="shared" si="51"/>
        <v/>
      </c>
      <c r="BH179" s="87"/>
      <c r="BI179" s="95" t="str">
        <f t="shared" si="52"/>
        <v/>
      </c>
      <c r="BJ179" s="2"/>
      <c r="BK179" s="100" t="str">
        <f t="shared" si="36"/>
        <v>Scombridae</v>
      </c>
      <c r="BL179" s="84" t="str">
        <f t="shared" si="37"/>
        <v>MAX</v>
      </c>
      <c r="BM179" s="237">
        <f t="shared" si="53"/>
        <v>0</v>
      </c>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row>
    <row r="180" spans="1:252" s="4" customFormat="1" ht="18" customHeight="1" x14ac:dyDescent="0.2">
      <c r="A180" s="237"/>
      <c r="B180" s="84" t="s">
        <v>103</v>
      </c>
      <c r="C180" s="100" t="s">
        <v>104</v>
      </c>
      <c r="D180" s="158" t="s">
        <v>105</v>
      </c>
      <c r="E180" s="158" t="s">
        <v>106</v>
      </c>
      <c r="F180" s="159" t="s">
        <v>107</v>
      </c>
      <c r="G180" s="168" t="str">
        <f t="shared" si="38"/>
        <v/>
      </c>
      <c r="H180" s="103"/>
      <c r="I180" s="77" t="str">
        <f t="shared" si="39"/>
        <v/>
      </c>
      <c r="J180" s="87"/>
      <c r="K180" s="90"/>
      <c r="L180" s="91"/>
      <c r="M180" s="91"/>
      <c r="N180" s="91"/>
      <c r="O180" s="91"/>
      <c r="P180" s="91"/>
      <c r="Q180" s="91"/>
      <c r="R180" s="91"/>
      <c r="S180" s="1" t="str">
        <f t="shared" si="40"/>
        <v/>
      </c>
      <c r="T180" s="87"/>
      <c r="U180" s="95" t="str">
        <f t="shared" si="41"/>
        <v/>
      </c>
      <c r="V180" s="77" t="str">
        <f t="shared" si="42"/>
        <v/>
      </c>
      <c r="W180" s="87"/>
      <c r="X180" s="91"/>
      <c r="Y180" s="91"/>
      <c r="Z180" s="91"/>
      <c r="AA180" s="91"/>
      <c r="AB180" s="91"/>
      <c r="AC180" s="77" t="str">
        <f t="shared" si="43"/>
        <v/>
      </c>
      <c r="AD180" s="87"/>
      <c r="AE180" s="91"/>
      <c r="AF180" s="91"/>
      <c r="AG180" s="77" t="str">
        <f t="shared" si="44"/>
        <v/>
      </c>
      <c r="AH180" s="87"/>
      <c r="AI180" s="91"/>
      <c r="AJ180" s="91"/>
      <c r="AK180" s="91"/>
      <c r="AL180" s="91"/>
      <c r="AM180" s="91"/>
      <c r="AN180" s="91"/>
      <c r="AO180" s="91"/>
      <c r="AP180" s="91"/>
      <c r="AQ180" s="77" t="str">
        <f t="shared" si="45"/>
        <v/>
      </c>
      <c r="AR180" s="87"/>
      <c r="AS180" s="91"/>
      <c r="AT180" s="91"/>
      <c r="AU180" s="77" t="str">
        <f t="shared" si="46"/>
        <v/>
      </c>
      <c r="AV180" s="87"/>
      <c r="AW180" s="91"/>
      <c r="AX180" s="91"/>
      <c r="AY180" s="91"/>
      <c r="AZ180" s="91"/>
      <c r="BA180" s="1" t="str">
        <f t="shared" si="47"/>
        <v/>
      </c>
      <c r="BB180" s="87"/>
      <c r="BC180" s="95" t="str">
        <f t="shared" si="48"/>
        <v/>
      </c>
      <c r="BD180" s="1" t="str">
        <f t="shared" si="49"/>
        <v/>
      </c>
      <c r="BE180" s="87"/>
      <c r="BF180" s="95" t="str">
        <f t="shared" si="50"/>
        <v/>
      </c>
      <c r="BG180" s="1" t="str">
        <f t="shared" si="51"/>
        <v/>
      </c>
      <c r="BH180" s="87"/>
      <c r="BI180" s="95" t="str">
        <f t="shared" si="52"/>
        <v/>
      </c>
      <c r="BJ180" s="2"/>
      <c r="BK180" s="100" t="str">
        <f t="shared" si="36"/>
        <v>Scomber spp</v>
      </c>
      <c r="BL180" s="84" t="str">
        <f t="shared" si="37"/>
        <v>MAZ</v>
      </c>
      <c r="BM180" s="237">
        <f t="shared" si="53"/>
        <v>0</v>
      </c>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row>
    <row r="181" spans="1:252" s="4" customFormat="1" ht="18" customHeight="1" x14ac:dyDescent="0.2">
      <c r="A181" s="237"/>
      <c r="B181" s="84" t="s">
        <v>1360</v>
      </c>
      <c r="C181" s="100" t="s">
        <v>1361</v>
      </c>
      <c r="D181" s="158" t="s">
        <v>1362</v>
      </c>
      <c r="E181" s="158" t="s">
        <v>1363</v>
      </c>
      <c r="F181" s="159" t="s">
        <v>1364</v>
      </c>
      <c r="G181" s="168" t="str">
        <f t="shared" si="38"/>
        <v/>
      </c>
      <c r="H181" s="103"/>
      <c r="I181" s="77" t="str">
        <f t="shared" si="39"/>
        <v/>
      </c>
      <c r="J181" s="87"/>
      <c r="K181" s="90"/>
      <c r="L181" s="91"/>
      <c r="M181" s="91"/>
      <c r="N181" s="91"/>
      <c r="O181" s="91"/>
      <c r="P181" s="91"/>
      <c r="Q181" s="91"/>
      <c r="R181" s="91"/>
      <c r="S181" s="1" t="str">
        <f t="shared" si="40"/>
        <v/>
      </c>
      <c r="T181" s="87"/>
      <c r="U181" s="95" t="str">
        <f t="shared" si="41"/>
        <v/>
      </c>
      <c r="V181" s="77" t="str">
        <f t="shared" si="42"/>
        <v/>
      </c>
      <c r="W181" s="87"/>
      <c r="X181" s="91"/>
      <c r="Y181" s="91"/>
      <c r="Z181" s="91"/>
      <c r="AA181" s="91"/>
      <c r="AB181" s="91"/>
      <c r="AC181" s="77" t="str">
        <f t="shared" si="43"/>
        <v/>
      </c>
      <c r="AD181" s="87"/>
      <c r="AE181" s="91"/>
      <c r="AF181" s="91"/>
      <c r="AG181" s="77" t="str">
        <f t="shared" si="44"/>
        <v/>
      </c>
      <c r="AH181" s="87"/>
      <c r="AI181" s="91"/>
      <c r="AJ181" s="91"/>
      <c r="AK181" s="91"/>
      <c r="AL181" s="91"/>
      <c r="AM181" s="91"/>
      <c r="AN181" s="91"/>
      <c r="AO181" s="91"/>
      <c r="AP181" s="91"/>
      <c r="AQ181" s="77" t="str">
        <f t="shared" si="45"/>
        <v/>
      </c>
      <c r="AR181" s="87"/>
      <c r="AS181" s="91"/>
      <c r="AT181" s="91"/>
      <c r="AU181" s="77" t="str">
        <f t="shared" si="46"/>
        <v/>
      </c>
      <c r="AV181" s="87"/>
      <c r="AW181" s="91"/>
      <c r="AX181" s="91"/>
      <c r="AY181" s="91"/>
      <c r="AZ181" s="91"/>
      <c r="BA181" s="1" t="str">
        <f t="shared" si="47"/>
        <v/>
      </c>
      <c r="BB181" s="87"/>
      <c r="BC181" s="95" t="str">
        <f t="shared" si="48"/>
        <v/>
      </c>
      <c r="BD181" s="1" t="str">
        <f t="shared" si="49"/>
        <v/>
      </c>
      <c r="BE181" s="87"/>
      <c r="BF181" s="95" t="str">
        <f t="shared" si="50"/>
        <v/>
      </c>
      <c r="BG181" s="1" t="str">
        <f t="shared" si="51"/>
        <v/>
      </c>
      <c r="BH181" s="87"/>
      <c r="BI181" s="95" t="str">
        <f t="shared" si="52"/>
        <v/>
      </c>
      <c r="BJ181" s="2"/>
      <c r="BK181" s="100" t="str">
        <f t="shared" si="36"/>
        <v>Naucrates ductor</v>
      </c>
      <c r="BL181" s="84" t="str">
        <f t="shared" si="37"/>
        <v>NAU</v>
      </c>
      <c r="BM181" s="237">
        <f t="shared" si="53"/>
        <v>0</v>
      </c>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row>
    <row r="182" spans="1:252" s="4" customFormat="1" ht="18" customHeight="1" x14ac:dyDescent="0.2">
      <c r="A182" s="237"/>
      <c r="B182" s="84" t="s">
        <v>902</v>
      </c>
      <c r="C182" s="100" t="s">
        <v>898</v>
      </c>
      <c r="D182" s="158" t="s">
        <v>899</v>
      </c>
      <c r="E182" s="158" t="s">
        <v>900</v>
      </c>
      <c r="F182" s="159" t="s">
        <v>901</v>
      </c>
      <c r="G182" s="168" t="str">
        <f t="shared" si="38"/>
        <v/>
      </c>
      <c r="H182" s="103"/>
      <c r="I182" s="77" t="str">
        <f t="shared" si="39"/>
        <v/>
      </c>
      <c r="J182" s="87"/>
      <c r="K182" s="90"/>
      <c r="L182" s="91"/>
      <c r="M182" s="91"/>
      <c r="N182" s="91"/>
      <c r="O182" s="91"/>
      <c r="P182" s="91"/>
      <c r="Q182" s="91"/>
      <c r="R182" s="91"/>
      <c r="S182" s="1" t="str">
        <f t="shared" si="40"/>
        <v/>
      </c>
      <c r="T182" s="87"/>
      <c r="U182" s="95" t="str">
        <f t="shared" si="41"/>
        <v/>
      </c>
      <c r="V182" s="77" t="str">
        <f t="shared" si="42"/>
        <v/>
      </c>
      <c r="W182" s="87"/>
      <c r="X182" s="91"/>
      <c r="Y182" s="91"/>
      <c r="Z182" s="91"/>
      <c r="AA182" s="91"/>
      <c r="AB182" s="91"/>
      <c r="AC182" s="77" t="str">
        <f t="shared" si="43"/>
        <v/>
      </c>
      <c r="AD182" s="87"/>
      <c r="AE182" s="91"/>
      <c r="AF182" s="91"/>
      <c r="AG182" s="77" t="str">
        <f t="shared" si="44"/>
        <v/>
      </c>
      <c r="AH182" s="87"/>
      <c r="AI182" s="91"/>
      <c r="AJ182" s="91"/>
      <c r="AK182" s="91"/>
      <c r="AL182" s="91"/>
      <c r="AM182" s="91"/>
      <c r="AN182" s="91"/>
      <c r="AO182" s="91"/>
      <c r="AP182" s="91"/>
      <c r="AQ182" s="77" t="str">
        <f t="shared" si="45"/>
        <v/>
      </c>
      <c r="AR182" s="87"/>
      <c r="AS182" s="91"/>
      <c r="AT182" s="91"/>
      <c r="AU182" s="77" t="str">
        <f t="shared" si="46"/>
        <v/>
      </c>
      <c r="AV182" s="87"/>
      <c r="AW182" s="91"/>
      <c r="AX182" s="91"/>
      <c r="AY182" s="91"/>
      <c r="AZ182" s="91"/>
      <c r="BA182" s="1" t="str">
        <f t="shared" si="47"/>
        <v/>
      </c>
      <c r="BB182" s="87"/>
      <c r="BC182" s="95" t="str">
        <f t="shared" si="48"/>
        <v/>
      </c>
      <c r="BD182" s="1" t="str">
        <f t="shared" si="49"/>
        <v/>
      </c>
      <c r="BE182" s="87"/>
      <c r="BF182" s="95" t="str">
        <f t="shared" si="50"/>
        <v/>
      </c>
      <c r="BG182" s="1" t="str">
        <f t="shared" si="51"/>
        <v/>
      </c>
      <c r="BH182" s="87"/>
      <c r="BI182" s="95" t="str">
        <f t="shared" si="52"/>
        <v/>
      </c>
      <c r="BJ182" s="2"/>
      <c r="BK182" s="100" t="str">
        <f t="shared" si="36"/>
        <v>Brama brama</v>
      </c>
      <c r="BL182" s="84" t="str">
        <f t="shared" si="37"/>
        <v>POA</v>
      </c>
      <c r="BM182" s="237">
        <f t="shared" si="53"/>
        <v>0</v>
      </c>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row>
    <row r="183" spans="1:252" s="4" customFormat="1" ht="18" customHeight="1" x14ac:dyDescent="0.2">
      <c r="A183" s="237"/>
      <c r="B183" s="84" t="s">
        <v>1365</v>
      </c>
      <c r="C183" s="100" t="s">
        <v>1366</v>
      </c>
      <c r="D183" s="158" t="s">
        <v>1367</v>
      </c>
      <c r="E183" s="158" t="s">
        <v>1368</v>
      </c>
      <c r="F183" s="159" t="s">
        <v>1369</v>
      </c>
      <c r="G183" s="168" t="str">
        <f t="shared" si="38"/>
        <v/>
      </c>
      <c r="H183" s="103"/>
      <c r="I183" s="77" t="str">
        <f t="shared" si="39"/>
        <v/>
      </c>
      <c r="J183" s="87"/>
      <c r="K183" s="90"/>
      <c r="L183" s="91"/>
      <c r="M183" s="91"/>
      <c r="N183" s="91"/>
      <c r="O183" s="91"/>
      <c r="P183" s="91"/>
      <c r="Q183" s="91"/>
      <c r="R183" s="91"/>
      <c r="S183" s="1" t="str">
        <f t="shared" si="40"/>
        <v/>
      </c>
      <c r="T183" s="87"/>
      <c r="U183" s="95" t="str">
        <f t="shared" si="41"/>
        <v/>
      </c>
      <c r="V183" s="77" t="str">
        <f t="shared" si="42"/>
        <v/>
      </c>
      <c r="W183" s="87"/>
      <c r="X183" s="91"/>
      <c r="Y183" s="91"/>
      <c r="Z183" s="91"/>
      <c r="AA183" s="91"/>
      <c r="AB183" s="91"/>
      <c r="AC183" s="77" t="str">
        <f t="shared" si="43"/>
        <v/>
      </c>
      <c r="AD183" s="87"/>
      <c r="AE183" s="91"/>
      <c r="AF183" s="91"/>
      <c r="AG183" s="77" t="str">
        <f t="shared" si="44"/>
        <v/>
      </c>
      <c r="AH183" s="87"/>
      <c r="AI183" s="91"/>
      <c r="AJ183" s="91"/>
      <c r="AK183" s="91"/>
      <c r="AL183" s="91"/>
      <c r="AM183" s="91"/>
      <c r="AN183" s="91"/>
      <c r="AO183" s="91"/>
      <c r="AP183" s="91"/>
      <c r="AQ183" s="77" t="str">
        <f t="shared" si="45"/>
        <v/>
      </c>
      <c r="AR183" s="87"/>
      <c r="AS183" s="91"/>
      <c r="AT183" s="91"/>
      <c r="AU183" s="77" t="str">
        <f t="shared" si="46"/>
        <v/>
      </c>
      <c r="AV183" s="87"/>
      <c r="AW183" s="91"/>
      <c r="AX183" s="91"/>
      <c r="AY183" s="91"/>
      <c r="AZ183" s="91"/>
      <c r="BA183" s="1" t="str">
        <f t="shared" si="47"/>
        <v/>
      </c>
      <c r="BB183" s="87"/>
      <c r="BC183" s="95" t="str">
        <f t="shared" si="48"/>
        <v/>
      </c>
      <c r="BD183" s="1" t="str">
        <f t="shared" si="49"/>
        <v/>
      </c>
      <c r="BE183" s="87"/>
      <c r="BF183" s="95" t="str">
        <f t="shared" si="50"/>
        <v/>
      </c>
      <c r="BG183" s="1" t="str">
        <f t="shared" si="51"/>
        <v/>
      </c>
      <c r="BH183" s="87"/>
      <c r="BI183" s="95" t="str">
        <f t="shared" si="52"/>
        <v/>
      </c>
      <c r="BJ183" s="2"/>
      <c r="BK183" s="100" t="str">
        <f t="shared" si="36"/>
        <v>Trachinotus spp</v>
      </c>
      <c r="BL183" s="84" t="str">
        <f t="shared" si="37"/>
        <v>POX</v>
      </c>
      <c r="BM183" s="237">
        <f t="shared" si="53"/>
        <v>0</v>
      </c>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row>
    <row r="184" spans="1:252" s="14" customFormat="1" ht="18" customHeight="1" x14ac:dyDescent="0.2">
      <c r="A184" s="237"/>
      <c r="B184" s="84" t="s">
        <v>1370</v>
      </c>
      <c r="C184" s="100" t="s">
        <v>1023</v>
      </c>
      <c r="D184" s="158" t="s">
        <v>1371</v>
      </c>
      <c r="E184" s="158" t="s">
        <v>1372</v>
      </c>
      <c r="F184" s="159" t="s">
        <v>1373</v>
      </c>
      <c r="G184" s="168" t="str">
        <f t="shared" si="38"/>
        <v/>
      </c>
      <c r="H184" s="103"/>
      <c r="I184" s="77" t="str">
        <f t="shared" si="39"/>
        <v/>
      </c>
      <c r="J184" s="87"/>
      <c r="K184" s="90"/>
      <c r="L184" s="91"/>
      <c r="M184" s="91"/>
      <c r="N184" s="91"/>
      <c r="O184" s="91"/>
      <c r="P184" s="91"/>
      <c r="Q184" s="91"/>
      <c r="R184" s="91"/>
      <c r="S184" s="1" t="str">
        <f t="shared" si="40"/>
        <v/>
      </c>
      <c r="T184" s="87"/>
      <c r="U184" s="95" t="str">
        <f t="shared" si="41"/>
        <v/>
      </c>
      <c r="V184" s="77" t="str">
        <f t="shared" si="42"/>
        <v/>
      </c>
      <c r="W184" s="87"/>
      <c r="X184" s="91"/>
      <c r="Y184" s="91"/>
      <c r="Z184" s="91"/>
      <c r="AA184" s="91"/>
      <c r="AB184" s="91"/>
      <c r="AC184" s="77" t="str">
        <f t="shared" si="43"/>
        <v/>
      </c>
      <c r="AD184" s="87"/>
      <c r="AE184" s="91"/>
      <c r="AF184" s="91"/>
      <c r="AG184" s="77" t="str">
        <f t="shared" si="44"/>
        <v/>
      </c>
      <c r="AH184" s="87"/>
      <c r="AI184" s="91"/>
      <c r="AJ184" s="91"/>
      <c r="AK184" s="91"/>
      <c r="AL184" s="91"/>
      <c r="AM184" s="91"/>
      <c r="AN184" s="91"/>
      <c r="AO184" s="91"/>
      <c r="AP184" s="91"/>
      <c r="AQ184" s="77" t="str">
        <f t="shared" si="45"/>
        <v/>
      </c>
      <c r="AR184" s="87"/>
      <c r="AS184" s="91"/>
      <c r="AT184" s="91"/>
      <c r="AU184" s="77" t="str">
        <f t="shared" si="46"/>
        <v/>
      </c>
      <c r="AV184" s="87"/>
      <c r="AW184" s="91"/>
      <c r="AX184" s="91"/>
      <c r="AY184" s="91"/>
      <c r="AZ184" s="91"/>
      <c r="BA184" s="1" t="str">
        <f t="shared" si="47"/>
        <v/>
      </c>
      <c r="BB184" s="87"/>
      <c r="BC184" s="95" t="str">
        <f t="shared" si="48"/>
        <v/>
      </c>
      <c r="BD184" s="1" t="str">
        <f t="shared" si="49"/>
        <v/>
      </c>
      <c r="BE184" s="87"/>
      <c r="BF184" s="95" t="str">
        <f t="shared" si="50"/>
        <v/>
      </c>
      <c r="BG184" s="1" t="str">
        <f t="shared" si="51"/>
        <v/>
      </c>
      <c r="BH184" s="87"/>
      <c r="BI184" s="95" t="str">
        <f t="shared" si="52"/>
        <v/>
      </c>
      <c r="BJ184" s="2"/>
      <c r="BK184" s="100" t="str">
        <f t="shared" si="36"/>
        <v>Perciformes</v>
      </c>
      <c r="BL184" s="84" t="str">
        <f t="shared" si="37"/>
        <v>PPX</v>
      </c>
      <c r="BM184" s="237">
        <f t="shared" si="53"/>
        <v>0</v>
      </c>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row>
    <row r="185" spans="1:252" ht="18" customHeight="1" x14ac:dyDescent="0.2">
      <c r="A185" s="237"/>
      <c r="B185" s="84" t="s">
        <v>1374</v>
      </c>
      <c r="C185" s="100" t="s">
        <v>1375</v>
      </c>
      <c r="D185" s="158" t="s">
        <v>1376</v>
      </c>
      <c r="E185" s="158" t="s">
        <v>1377</v>
      </c>
      <c r="F185" s="159" t="s">
        <v>1378</v>
      </c>
      <c r="G185" s="168" t="str">
        <f t="shared" si="38"/>
        <v/>
      </c>
      <c r="H185" s="103"/>
      <c r="I185" s="77" t="str">
        <f t="shared" si="39"/>
        <v/>
      </c>
      <c r="J185" s="87"/>
      <c r="K185" s="90"/>
      <c r="L185" s="91"/>
      <c r="M185" s="91"/>
      <c r="N185" s="91"/>
      <c r="O185" s="91"/>
      <c r="P185" s="91"/>
      <c r="Q185" s="91"/>
      <c r="R185" s="91"/>
      <c r="S185" s="1" t="str">
        <f t="shared" si="40"/>
        <v/>
      </c>
      <c r="T185" s="87"/>
      <c r="U185" s="95" t="str">
        <f t="shared" si="41"/>
        <v/>
      </c>
      <c r="V185" s="77" t="str">
        <f t="shared" si="42"/>
        <v/>
      </c>
      <c r="W185" s="87"/>
      <c r="X185" s="91"/>
      <c r="Y185" s="91"/>
      <c r="Z185" s="91"/>
      <c r="AA185" s="91"/>
      <c r="AB185" s="91"/>
      <c r="AC185" s="77" t="str">
        <f t="shared" si="43"/>
        <v/>
      </c>
      <c r="AD185" s="87"/>
      <c r="AE185" s="91"/>
      <c r="AF185" s="91"/>
      <c r="AG185" s="77" t="str">
        <f t="shared" si="44"/>
        <v/>
      </c>
      <c r="AH185" s="87"/>
      <c r="AI185" s="91"/>
      <c r="AJ185" s="91"/>
      <c r="AK185" s="91"/>
      <c r="AL185" s="91"/>
      <c r="AM185" s="91"/>
      <c r="AN185" s="91"/>
      <c r="AO185" s="91"/>
      <c r="AP185" s="91"/>
      <c r="AQ185" s="77" t="str">
        <f t="shared" si="45"/>
        <v/>
      </c>
      <c r="AR185" s="87"/>
      <c r="AS185" s="91"/>
      <c r="AT185" s="91"/>
      <c r="AU185" s="77" t="str">
        <f t="shared" si="46"/>
        <v/>
      </c>
      <c r="AV185" s="87"/>
      <c r="AW185" s="91"/>
      <c r="AX185" s="91"/>
      <c r="AY185" s="91"/>
      <c r="AZ185" s="91"/>
      <c r="BA185" s="1" t="str">
        <f t="shared" si="47"/>
        <v/>
      </c>
      <c r="BB185" s="87"/>
      <c r="BC185" s="95" t="str">
        <f t="shared" si="48"/>
        <v/>
      </c>
      <c r="BD185" s="1" t="str">
        <f t="shared" si="49"/>
        <v/>
      </c>
      <c r="BE185" s="87"/>
      <c r="BF185" s="95" t="str">
        <f t="shared" si="50"/>
        <v/>
      </c>
      <c r="BG185" s="1" t="str">
        <f t="shared" si="51"/>
        <v/>
      </c>
      <c r="BH185" s="87"/>
      <c r="BI185" s="95" t="str">
        <f t="shared" si="52"/>
        <v/>
      </c>
      <c r="BK185" s="100" t="str">
        <f t="shared" si="36"/>
        <v>Scomberesox saurus</v>
      </c>
      <c r="BL185" s="84" t="str">
        <f t="shared" si="37"/>
        <v>SAU</v>
      </c>
      <c r="BM185" s="237">
        <f t="shared" si="53"/>
        <v>0</v>
      </c>
    </row>
    <row r="186" spans="1:252" s="4" customFormat="1" ht="18" customHeight="1" x14ac:dyDescent="0.2">
      <c r="A186" s="237"/>
      <c r="B186" s="84" t="s">
        <v>83</v>
      </c>
      <c r="C186" s="100" t="s">
        <v>84</v>
      </c>
      <c r="D186" s="158" t="s">
        <v>85</v>
      </c>
      <c r="E186" s="158" t="s">
        <v>86</v>
      </c>
      <c r="F186" s="159" t="s">
        <v>87</v>
      </c>
      <c r="G186" s="168" t="str">
        <f t="shared" si="38"/>
        <v/>
      </c>
      <c r="H186" s="103"/>
      <c r="I186" s="77" t="str">
        <f t="shared" si="39"/>
        <v/>
      </c>
      <c r="J186" s="87"/>
      <c r="K186" s="90"/>
      <c r="L186" s="91"/>
      <c r="M186" s="91"/>
      <c r="N186" s="91"/>
      <c r="O186" s="91"/>
      <c r="P186" s="91"/>
      <c r="Q186" s="91"/>
      <c r="R186" s="91"/>
      <c r="S186" s="1" t="str">
        <f t="shared" si="40"/>
        <v/>
      </c>
      <c r="T186" s="87"/>
      <c r="U186" s="95" t="str">
        <f t="shared" si="41"/>
        <v/>
      </c>
      <c r="V186" s="77" t="str">
        <f t="shared" si="42"/>
        <v/>
      </c>
      <c r="W186" s="87"/>
      <c r="X186" s="91"/>
      <c r="Y186" s="91"/>
      <c r="Z186" s="91"/>
      <c r="AA186" s="91"/>
      <c r="AB186" s="91"/>
      <c r="AC186" s="77" t="str">
        <f t="shared" si="43"/>
        <v/>
      </c>
      <c r="AD186" s="87"/>
      <c r="AE186" s="91"/>
      <c r="AF186" s="91"/>
      <c r="AG186" s="77" t="str">
        <f t="shared" si="44"/>
        <v/>
      </c>
      <c r="AH186" s="87"/>
      <c r="AI186" s="91"/>
      <c r="AJ186" s="91"/>
      <c r="AK186" s="91"/>
      <c r="AL186" s="91"/>
      <c r="AM186" s="91"/>
      <c r="AN186" s="91"/>
      <c r="AO186" s="91"/>
      <c r="AP186" s="91"/>
      <c r="AQ186" s="77" t="str">
        <f t="shared" si="45"/>
        <v/>
      </c>
      <c r="AR186" s="87"/>
      <c r="AS186" s="91"/>
      <c r="AT186" s="91"/>
      <c r="AU186" s="77" t="str">
        <f t="shared" si="46"/>
        <v/>
      </c>
      <c r="AV186" s="87"/>
      <c r="AW186" s="91"/>
      <c r="AX186" s="91"/>
      <c r="AY186" s="91"/>
      <c r="AZ186" s="91"/>
      <c r="BA186" s="1" t="str">
        <f t="shared" si="47"/>
        <v/>
      </c>
      <c r="BB186" s="87"/>
      <c r="BC186" s="95" t="str">
        <f t="shared" si="48"/>
        <v/>
      </c>
      <c r="BD186" s="1" t="str">
        <f t="shared" si="49"/>
        <v/>
      </c>
      <c r="BE186" s="87"/>
      <c r="BF186" s="95" t="str">
        <f t="shared" si="50"/>
        <v/>
      </c>
      <c r="BG186" s="1" t="str">
        <f t="shared" si="51"/>
        <v/>
      </c>
      <c r="BH186" s="87"/>
      <c r="BI186" s="95" t="str">
        <f t="shared" si="52"/>
        <v/>
      </c>
      <c r="BJ186" s="2"/>
      <c r="BK186" s="100" t="str">
        <f t="shared" si="36"/>
        <v>Atherinidae</v>
      </c>
      <c r="BL186" s="84" t="str">
        <f t="shared" si="37"/>
        <v>SIL</v>
      </c>
      <c r="BM186" s="237">
        <f t="shared" si="53"/>
        <v>0</v>
      </c>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row>
    <row r="187" spans="1:252" s="14" customFormat="1" ht="18" customHeight="1" x14ac:dyDescent="0.2">
      <c r="A187" s="237"/>
      <c r="B187" s="84" t="s">
        <v>606</v>
      </c>
      <c r="C187" s="100" t="s">
        <v>607</v>
      </c>
      <c r="D187" s="158" t="s">
        <v>608</v>
      </c>
      <c r="E187" s="158" t="s">
        <v>609</v>
      </c>
      <c r="F187" s="159" t="s">
        <v>610</v>
      </c>
      <c r="G187" s="168" t="str">
        <f t="shared" si="38"/>
        <v/>
      </c>
      <c r="H187" s="103"/>
      <c r="I187" s="77" t="str">
        <f t="shared" si="39"/>
        <v/>
      </c>
      <c r="J187" s="87"/>
      <c r="K187" s="90"/>
      <c r="L187" s="91"/>
      <c r="M187" s="91"/>
      <c r="N187" s="91"/>
      <c r="O187" s="91"/>
      <c r="P187" s="91"/>
      <c r="Q187" s="91"/>
      <c r="R187" s="91"/>
      <c r="S187" s="1" t="str">
        <f t="shared" si="40"/>
        <v/>
      </c>
      <c r="T187" s="87"/>
      <c r="U187" s="95" t="str">
        <f t="shared" si="41"/>
        <v/>
      </c>
      <c r="V187" s="77" t="str">
        <f t="shared" si="42"/>
        <v/>
      </c>
      <c r="W187" s="87"/>
      <c r="X187" s="91"/>
      <c r="Y187" s="91"/>
      <c r="Z187" s="91"/>
      <c r="AA187" s="91"/>
      <c r="AB187" s="91"/>
      <c r="AC187" s="77" t="str">
        <f t="shared" si="43"/>
        <v/>
      </c>
      <c r="AD187" s="87"/>
      <c r="AE187" s="91"/>
      <c r="AF187" s="91"/>
      <c r="AG187" s="77" t="str">
        <f t="shared" si="44"/>
        <v/>
      </c>
      <c r="AH187" s="87"/>
      <c r="AI187" s="91"/>
      <c r="AJ187" s="91"/>
      <c r="AK187" s="91"/>
      <c r="AL187" s="91"/>
      <c r="AM187" s="91"/>
      <c r="AN187" s="91"/>
      <c r="AO187" s="91"/>
      <c r="AP187" s="91"/>
      <c r="AQ187" s="77" t="str">
        <f t="shared" si="45"/>
        <v/>
      </c>
      <c r="AR187" s="87"/>
      <c r="AS187" s="91"/>
      <c r="AT187" s="91"/>
      <c r="AU187" s="77" t="str">
        <f t="shared" si="46"/>
        <v/>
      </c>
      <c r="AV187" s="87"/>
      <c r="AW187" s="91"/>
      <c r="AX187" s="91"/>
      <c r="AY187" s="91"/>
      <c r="AZ187" s="91"/>
      <c r="BA187" s="1" t="str">
        <f t="shared" si="47"/>
        <v/>
      </c>
      <c r="BB187" s="87"/>
      <c r="BC187" s="95" t="str">
        <f t="shared" si="48"/>
        <v/>
      </c>
      <c r="BD187" s="1" t="str">
        <f t="shared" si="49"/>
        <v/>
      </c>
      <c r="BE187" s="87"/>
      <c r="BF187" s="95" t="str">
        <f t="shared" si="50"/>
        <v/>
      </c>
      <c r="BG187" s="1" t="str">
        <f t="shared" si="51"/>
        <v/>
      </c>
      <c r="BH187" s="87"/>
      <c r="BI187" s="95" t="str">
        <f t="shared" si="52"/>
        <v/>
      </c>
      <c r="BJ187" s="2"/>
      <c r="BK187" s="100" t="str">
        <f t="shared" si="36"/>
        <v>Caranx spp</v>
      </c>
      <c r="BL187" s="84" t="str">
        <f t="shared" si="37"/>
        <v>TRE</v>
      </c>
      <c r="BM187" s="237">
        <f t="shared" si="53"/>
        <v>0</v>
      </c>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row>
    <row r="188" spans="1:252" s="4" customFormat="1" ht="18" customHeight="1" thickBot="1" x14ac:dyDescent="0.25">
      <c r="A188" s="238"/>
      <c r="B188" s="114" t="s">
        <v>1037</v>
      </c>
      <c r="C188" s="115" t="s">
        <v>1038</v>
      </c>
      <c r="D188" s="160" t="s">
        <v>1039</v>
      </c>
      <c r="E188" s="160" t="s">
        <v>1040</v>
      </c>
      <c r="F188" s="161" t="s">
        <v>1041</v>
      </c>
      <c r="G188" s="169" t="str">
        <f t="shared" si="38"/>
        <v/>
      </c>
      <c r="H188" s="116"/>
      <c r="I188" s="117" t="str">
        <f t="shared" si="39"/>
        <v/>
      </c>
      <c r="J188" s="118"/>
      <c r="K188" s="119"/>
      <c r="L188" s="120"/>
      <c r="M188" s="120"/>
      <c r="N188" s="120"/>
      <c r="O188" s="120"/>
      <c r="P188" s="120"/>
      <c r="Q188" s="120"/>
      <c r="R188" s="120"/>
      <c r="S188" s="121" t="str">
        <f t="shared" si="40"/>
        <v/>
      </c>
      <c r="T188" s="118"/>
      <c r="U188" s="122" t="str">
        <f t="shared" si="41"/>
        <v/>
      </c>
      <c r="V188" s="117" t="str">
        <f t="shared" si="42"/>
        <v/>
      </c>
      <c r="W188" s="118"/>
      <c r="X188" s="120"/>
      <c r="Y188" s="120"/>
      <c r="Z188" s="120"/>
      <c r="AA188" s="120"/>
      <c r="AB188" s="120"/>
      <c r="AC188" s="117" t="str">
        <f t="shared" si="43"/>
        <v/>
      </c>
      <c r="AD188" s="118"/>
      <c r="AE188" s="120"/>
      <c r="AF188" s="120"/>
      <c r="AG188" s="117" t="str">
        <f t="shared" si="44"/>
        <v/>
      </c>
      <c r="AH188" s="118"/>
      <c r="AI188" s="120"/>
      <c r="AJ188" s="120"/>
      <c r="AK188" s="120"/>
      <c r="AL188" s="120"/>
      <c r="AM188" s="120"/>
      <c r="AN188" s="120"/>
      <c r="AO188" s="120"/>
      <c r="AP188" s="120"/>
      <c r="AQ188" s="117" t="str">
        <f t="shared" si="45"/>
        <v/>
      </c>
      <c r="AR188" s="118"/>
      <c r="AS188" s="120"/>
      <c r="AT188" s="120"/>
      <c r="AU188" s="117" t="str">
        <f t="shared" si="46"/>
        <v/>
      </c>
      <c r="AV188" s="118"/>
      <c r="AW188" s="120"/>
      <c r="AX188" s="120"/>
      <c r="AY188" s="120"/>
      <c r="AZ188" s="120"/>
      <c r="BA188" s="121" t="str">
        <f t="shared" si="47"/>
        <v/>
      </c>
      <c r="BB188" s="118"/>
      <c r="BC188" s="122" t="str">
        <f t="shared" si="48"/>
        <v/>
      </c>
      <c r="BD188" s="121" t="str">
        <f t="shared" si="49"/>
        <v/>
      </c>
      <c r="BE188" s="118"/>
      <c r="BF188" s="122" t="str">
        <f t="shared" si="50"/>
        <v/>
      </c>
      <c r="BG188" s="121" t="str">
        <f t="shared" si="51"/>
        <v/>
      </c>
      <c r="BH188" s="118"/>
      <c r="BI188" s="122" t="str">
        <f t="shared" si="52"/>
        <v/>
      </c>
      <c r="BJ188" s="2"/>
      <c r="BK188" s="115" t="str">
        <f t="shared" si="36"/>
        <v>Sphyraena sphyraena</v>
      </c>
      <c r="BL188" s="114" t="str">
        <f t="shared" si="37"/>
        <v>YRS</v>
      </c>
      <c r="BM188" s="238">
        <f t="shared" si="53"/>
        <v>0</v>
      </c>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row>
    <row r="189" spans="1:252" s="4" customFormat="1" ht="18" customHeight="1" x14ac:dyDescent="0.2">
      <c r="A189" s="236">
        <v>38</v>
      </c>
      <c r="B189" s="110" t="s">
        <v>187</v>
      </c>
      <c r="C189" s="111" t="s">
        <v>188</v>
      </c>
      <c r="D189" s="164" t="s">
        <v>189</v>
      </c>
      <c r="E189" s="164" t="s">
        <v>190</v>
      </c>
      <c r="F189" s="165" t="s">
        <v>191</v>
      </c>
      <c r="G189" s="171" t="str">
        <f t="shared" si="38"/>
        <v/>
      </c>
      <c r="H189" s="112"/>
      <c r="I189" s="77" t="str">
        <f t="shared" si="39"/>
        <v/>
      </c>
      <c r="J189" s="113"/>
      <c r="K189" s="90"/>
      <c r="L189" s="91"/>
      <c r="M189" s="91"/>
      <c r="N189" s="91"/>
      <c r="O189" s="91"/>
      <c r="P189" s="91"/>
      <c r="Q189" s="91"/>
      <c r="R189" s="91"/>
      <c r="S189" s="1" t="str">
        <f t="shared" si="40"/>
        <v/>
      </c>
      <c r="T189" s="113"/>
      <c r="U189" s="95" t="str">
        <f t="shared" si="41"/>
        <v/>
      </c>
      <c r="V189" s="77" t="str">
        <f t="shared" si="42"/>
        <v/>
      </c>
      <c r="W189" s="113"/>
      <c r="X189" s="91"/>
      <c r="Y189" s="91"/>
      <c r="Z189" s="91"/>
      <c r="AA189" s="91"/>
      <c r="AB189" s="91"/>
      <c r="AC189" s="77" t="str">
        <f t="shared" si="43"/>
        <v/>
      </c>
      <c r="AD189" s="113"/>
      <c r="AE189" s="91"/>
      <c r="AF189" s="91"/>
      <c r="AG189" s="77" t="str">
        <f t="shared" si="44"/>
        <v/>
      </c>
      <c r="AH189" s="113"/>
      <c r="AI189" s="91"/>
      <c r="AJ189" s="91"/>
      <c r="AK189" s="91"/>
      <c r="AL189" s="91"/>
      <c r="AM189" s="91"/>
      <c r="AN189" s="91"/>
      <c r="AO189" s="91"/>
      <c r="AP189" s="91"/>
      <c r="AQ189" s="77" t="str">
        <f t="shared" si="45"/>
        <v/>
      </c>
      <c r="AR189" s="113"/>
      <c r="AS189" s="91"/>
      <c r="AT189" s="91"/>
      <c r="AU189" s="77" t="str">
        <f t="shared" si="46"/>
        <v/>
      </c>
      <c r="AV189" s="113"/>
      <c r="AW189" s="91"/>
      <c r="AX189" s="91"/>
      <c r="AY189" s="91"/>
      <c r="AZ189" s="91"/>
      <c r="BA189" s="1" t="str">
        <f t="shared" si="47"/>
        <v/>
      </c>
      <c r="BB189" s="113"/>
      <c r="BC189" s="95" t="str">
        <f t="shared" si="48"/>
        <v/>
      </c>
      <c r="BD189" s="1" t="str">
        <f t="shared" si="49"/>
        <v/>
      </c>
      <c r="BE189" s="113"/>
      <c r="BF189" s="95" t="str">
        <f t="shared" si="50"/>
        <v/>
      </c>
      <c r="BG189" s="1" t="str">
        <f t="shared" si="51"/>
        <v/>
      </c>
      <c r="BH189" s="113"/>
      <c r="BI189" s="95" t="str">
        <f t="shared" si="52"/>
        <v/>
      </c>
      <c r="BJ189" s="2"/>
      <c r="BK189" s="111" t="str">
        <f t="shared" si="36"/>
        <v>Squatina squatina</v>
      </c>
      <c r="BL189" s="110" t="str">
        <f t="shared" si="37"/>
        <v>AGN</v>
      </c>
      <c r="BM189" s="236">
        <f t="shared" si="53"/>
        <v>38</v>
      </c>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row>
    <row r="190" spans="1:252" s="4" customFormat="1" ht="18" customHeight="1" x14ac:dyDescent="0.2">
      <c r="A190" s="237"/>
      <c r="B190" s="84" t="s">
        <v>742</v>
      </c>
      <c r="C190" s="100" t="s">
        <v>743</v>
      </c>
      <c r="D190" s="158" t="s">
        <v>744</v>
      </c>
      <c r="E190" s="158" t="s">
        <v>745</v>
      </c>
      <c r="F190" s="159" t="s">
        <v>746</v>
      </c>
      <c r="G190" s="168" t="str">
        <f t="shared" si="38"/>
        <v/>
      </c>
      <c r="H190" s="103"/>
      <c r="I190" s="77" t="str">
        <f t="shared" si="39"/>
        <v/>
      </c>
      <c r="J190" s="87"/>
      <c r="K190" s="90"/>
      <c r="L190" s="91"/>
      <c r="M190" s="91"/>
      <c r="N190" s="91"/>
      <c r="O190" s="91"/>
      <c r="P190" s="91"/>
      <c r="Q190" s="91"/>
      <c r="R190" s="91"/>
      <c r="S190" s="1" t="str">
        <f t="shared" si="40"/>
        <v/>
      </c>
      <c r="T190" s="87"/>
      <c r="U190" s="95" t="str">
        <f t="shared" si="41"/>
        <v/>
      </c>
      <c r="V190" s="77" t="str">
        <f t="shared" si="42"/>
        <v/>
      </c>
      <c r="W190" s="87"/>
      <c r="X190" s="91"/>
      <c r="Y190" s="91"/>
      <c r="Z190" s="91"/>
      <c r="AA190" s="91"/>
      <c r="AB190" s="91"/>
      <c r="AC190" s="77" t="str">
        <f t="shared" si="43"/>
        <v/>
      </c>
      <c r="AD190" s="87"/>
      <c r="AE190" s="91"/>
      <c r="AF190" s="91"/>
      <c r="AG190" s="77" t="str">
        <f t="shared" si="44"/>
        <v/>
      </c>
      <c r="AH190" s="87"/>
      <c r="AI190" s="91"/>
      <c r="AJ190" s="91"/>
      <c r="AK190" s="91"/>
      <c r="AL190" s="91"/>
      <c r="AM190" s="91"/>
      <c r="AN190" s="91"/>
      <c r="AO190" s="91"/>
      <c r="AP190" s="91"/>
      <c r="AQ190" s="77" t="str">
        <f t="shared" si="45"/>
        <v/>
      </c>
      <c r="AR190" s="87"/>
      <c r="AS190" s="91"/>
      <c r="AT190" s="91"/>
      <c r="AU190" s="77" t="str">
        <f t="shared" si="46"/>
        <v/>
      </c>
      <c r="AV190" s="87"/>
      <c r="AW190" s="91"/>
      <c r="AX190" s="91"/>
      <c r="AY190" s="91"/>
      <c r="AZ190" s="91"/>
      <c r="BA190" s="1" t="str">
        <f t="shared" si="47"/>
        <v/>
      </c>
      <c r="BB190" s="87"/>
      <c r="BC190" s="95" t="str">
        <f t="shared" si="48"/>
        <v/>
      </c>
      <c r="BD190" s="1" t="str">
        <f t="shared" si="49"/>
        <v/>
      </c>
      <c r="BE190" s="87"/>
      <c r="BF190" s="95" t="str">
        <f t="shared" si="50"/>
        <v/>
      </c>
      <c r="BG190" s="1" t="str">
        <f t="shared" si="51"/>
        <v/>
      </c>
      <c r="BH190" s="87"/>
      <c r="BI190" s="95" t="str">
        <f t="shared" si="52"/>
        <v/>
      </c>
      <c r="BJ190" s="2"/>
      <c r="BK190" s="100" t="str">
        <f t="shared" si="36"/>
        <v>Alopias vulpinus</v>
      </c>
      <c r="BL190" s="84" t="str">
        <f t="shared" si="37"/>
        <v>ALV</v>
      </c>
      <c r="BM190" s="237">
        <f t="shared" si="53"/>
        <v>0</v>
      </c>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row>
    <row r="191" spans="1:252" s="14" customFormat="1" ht="18" customHeight="1" x14ac:dyDescent="0.2">
      <c r="A191" s="237"/>
      <c r="B191" s="84" t="s">
        <v>192</v>
      </c>
      <c r="C191" s="100" t="s">
        <v>193</v>
      </c>
      <c r="D191" s="158" t="s">
        <v>194</v>
      </c>
      <c r="E191" s="158" t="s">
        <v>195</v>
      </c>
      <c r="F191" s="159" t="s">
        <v>196</v>
      </c>
      <c r="G191" s="168" t="str">
        <f t="shared" si="38"/>
        <v/>
      </c>
      <c r="H191" s="103"/>
      <c r="I191" s="77" t="str">
        <f t="shared" si="39"/>
        <v/>
      </c>
      <c r="J191" s="87"/>
      <c r="K191" s="90"/>
      <c r="L191" s="91"/>
      <c r="M191" s="91"/>
      <c r="N191" s="91"/>
      <c r="O191" s="91"/>
      <c r="P191" s="91"/>
      <c r="Q191" s="91"/>
      <c r="R191" s="91"/>
      <c r="S191" s="1" t="str">
        <f t="shared" si="40"/>
        <v/>
      </c>
      <c r="T191" s="87"/>
      <c r="U191" s="95" t="str">
        <f t="shared" si="41"/>
        <v/>
      </c>
      <c r="V191" s="77" t="str">
        <f t="shared" si="42"/>
        <v/>
      </c>
      <c r="W191" s="87"/>
      <c r="X191" s="91"/>
      <c r="Y191" s="91"/>
      <c r="Z191" s="91"/>
      <c r="AA191" s="91"/>
      <c r="AB191" s="91"/>
      <c r="AC191" s="77" t="str">
        <f t="shared" si="43"/>
        <v/>
      </c>
      <c r="AD191" s="87"/>
      <c r="AE191" s="91"/>
      <c r="AF191" s="91"/>
      <c r="AG191" s="77" t="str">
        <f t="shared" si="44"/>
        <v/>
      </c>
      <c r="AH191" s="87"/>
      <c r="AI191" s="91"/>
      <c r="AJ191" s="91"/>
      <c r="AK191" s="91"/>
      <c r="AL191" s="91"/>
      <c r="AM191" s="91"/>
      <c r="AN191" s="91"/>
      <c r="AO191" s="91"/>
      <c r="AP191" s="91"/>
      <c r="AQ191" s="77" t="str">
        <f t="shared" si="45"/>
        <v/>
      </c>
      <c r="AR191" s="87"/>
      <c r="AS191" s="91"/>
      <c r="AT191" s="91"/>
      <c r="AU191" s="77" t="str">
        <f t="shared" si="46"/>
        <v/>
      </c>
      <c r="AV191" s="87"/>
      <c r="AW191" s="91"/>
      <c r="AX191" s="91"/>
      <c r="AY191" s="91"/>
      <c r="AZ191" s="91"/>
      <c r="BA191" s="1" t="str">
        <f t="shared" si="47"/>
        <v/>
      </c>
      <c r="BB191" s="87"/>
      <c r="BC191" s="95" t="str">
        <f t="shared" si="48"/>
        <v/>
      </c>
      <c r="BD191" s="1" t="str">
        <f t="shared" si="49"/>
        <v/>
      </c>
      <c r="BE191" s="87"/>
      <c r="BF191" s="95" t="str">
        <f t="shared" si="50"/>
        <v/>
      </c>
      <c r="BG191" s="1" t="str">
        <f t="shared" si="51"/>
        <v/>
      </c>
      <c r="BH191" s="87"/>
      <c r="BI191" s="95" t="str">
        <f t="shared" si="52"/>
        <v/>
      </c>
      <c r="BJ191" s="2"/>
      <c r="BK191" s="100" t="str">
        <f t="shared" si="36"/>
        <v>Squatinidae</v>
      </c>
      <c r="BL191" s="84" t="str">
        <f t="shared" si="37"/>
        <v>ASK</v>
      </c>
      <c r="BM191" s="237">
        <f t="shared" si="53"/>
        <v>0</v>
      </c>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row>
    <row r="192" spans="1:252" s="4" customFormat="1" ht="18" customHeight="1" x14ac:dyDescent="0.2">
      <c r="A192" s="237"/>
      <c r="B192" s="84" t="s">
        <v>747</v>
      </c>
      <c r="C192" s="100" t="s">
        <v>748</v>
      </c>
      <c r="D192" s="158" t="s">
        <v>749</v>
      </c>
      <c r="E192" s="158" t="s">
        <v>750</v>
      </c>
      <c r="F192" s="159" t="s">
        <v>751</v>
      </c>
      <c r="G192" s="168" t="str">
        <f t="shared" si="38"/>
        <v/>
      </c>
      <c r="H192" s="103"/>
      <c r="I192" s="77" t="str">
        <f t="shared" si="39"/>
        <v/>
      </c>
      <c r="J192" s="87"/>
      <c r="K192" s="90"/>
      <c r="L192" s="91"/>
      <c r="M192" s="91"/>
      <c r="N192" s="91"/>
      <c r="O192" s="91"/>
      <c r="P192" s="91"/>
      <c r="Q192" s="91"/>
      <c r="R192" s="91"/>
      <c r="S192" s="1" t="str">
        <f t="shared" si="40"/>
        <v/>
      </c>
      <c r="T192" s="87"/>
      <c r="U192" s="95" t="str">
        <f t="shared" si="41"/>
        <v/>
      </c>
      <c r="V192" s="77" t="str">
        <f t="shared" si="42"/>
        <v/>
      </c>
      <c r="W192" s="87"/>
      <c r="X192" s="91"/>
      <c r="Y192" s="91"/>
      <c r="Z192" s="91"/>
      <c r="AA192" s="91"/>
      <c r="AB192" s="91"/>
      <c r="AC192" s="77" t="str">
        <f t="shared" si="43"/>
        <v/>
      </c>
      <c r="AD192" s="87"/>
      <c r="AE192" s="91"/>
      <c r="AF192" s="91"/>
      <c r="AG192" s="77" t="str">
        <f t="shared" si="44"/>
        <v/>
      </c>
      <c r="AH192" s="87"/>
      <c r="AI192" s="91"/>
      <c r="AJ192" s="91"/>
      <c r="AK192" s="91"/>
      <c r="AL192" s="91"/>
      <c r="AM192" s="91"/>
      <c r="AN192" s="91"/>
      <c r="AO192" s="91"/>
      <c r="AP192" s="91"/>
      <c r="AQ192" s="77" t="str">
        <f t="shared" si="45"/>
        <v/>
      </c>
      <c r="AR192" s="87"/>
      <c r="AS192" s="91"/>
      <c r="AT192" s="91"/>
      <c r="AU192" s="77" t="str">
        <f t="shared" si="46"/>
        <v/>
      </c>
      <c r="AV192" s="87"/>
      <c r="AW192" s="91"/>
      <c r="AX192" s="91"/>
      <c r="AY192" s="91"/>
      <c r="AZ192" s="91"/>
      <c r="BA192" s="1" t="str">
        <f t="shared" si="47"/>
        <v/>
      </c>
      <c r="BB192" s="87"/>
      <c r="BC192" s="95" t="str">
        <f t="shared" si="48"/>
        <v/>
      </c>
      <c r="BD192" s="1" t="str">
        <f t="shared" si="49"/>
        <v/>
      </c>
      <c r="BE192" s="87"/>
      <c r="BF192" s="95" t="str">
        <f t="shared" si="50"/>
        <v/>
      </c>
      <c r="BG192" s="1" t="str">
        <f t="shared" si="51"/>
        <v/>
      </c>
      <c r="BH192" s="87"/>
      <c r="BI192" s="95" t="str">
        <f t="shared" si="52"/>
        <v/>
      </c>
      <c r="BJ192" s="2"/>
      <c r="BK192" s="100" t="str">
        <f t="shared" si="36"/>
        <v>Prionace glauca</v>
      </c>
      <c r="BL192" s="84" t="str">
        <f t="shared" si="37"/>
        <v>BSH</v>
      </c>
      <c r="BM192" s="237">
        <f t="shared" si="53"/>
        <v>0</v>
      </c>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row>
    <row r="193" spans="1:252" s="4" customFormat="1" ht="18" customHeight="1" x14ac:dyDescent="0.2">
      <c r="A193" s="237"/>
      <c r="B193" s="84" t="s">
        <v>108</v>
      </c>
      <c r="C193" s="100" t="s">
        <v>109</v>
      </c>
      <c r="D193" s="158" t="s">
        <v>110</v>
      </c>
      <c r="E193" s="158" t="s">
        <v>111</v>
      </c>
      <c r="F193" s="159" t="s">
        <v>112</v>
      </c>
      <c r="G193" s="168" t="str">
        <f t="shared" si="38"/>
        <v/>
      </c>
      <c r="H193" s="103"/>
      <c r="I193" s="77" t="str">
        <f t="shared" si="39"/>
        <v/>
      </c>
      <c r="J193" s="87"/>
      <c r="K193" s="90"/>
      <c r="L193" s="91"/>
      <c r="M193" s="91"/>
      <c r="N193" s="91"/>
      <c r="O193" s="91"/>
      <c r="P193" s="91"/>
      <c r="Q193" s="91"/>
      <c r="R193" s="91"/>
      <c r="S193" s="1" t="str">
        <f t="shared" si="40"/>
        <v/>
      </c>
      <c r="T193" s="87"/>
      <c r="U193" s="95" t="str">
        <f t="shared" si="41"/>
        <v/>
      </c>
      <c r="V193" s="77" t="str">
        <f t="shared" si="42"/>
        <v/>
      </c>
      <c r="W193" s="87"/>
      <c r="X193" s="91"/>
      <c r="Y193" s="91"/>
      <c r="Z193" s="91"/>
      <c r="AA193" s="91"/>
      <c r="AB193" s="91"/>
      <c r="AC193" s="77" t="str">
        <f t="shared" si="43"/>
        <v/>
      </c>
      <c r="AD193" s="87"/>
      <c r="AE193" s="91"/>
      <c r="AF193" s="91"/>
      <c r="AG193" s="77" t="str">
        <f t="shared" si="44"/>
        <v/>
      </c>
      <c r="AH193" s="87"/>
      <c r="AI193" s="91"/>
      <c r="AJ193" s="91"/>
      <c r="AK193" s="91"/>
      <c r="AL193" s="91"/>
      <c r="AM193" s="91"/>
      <c r="AN193" s="91"/>
      <c r="AO193" s="91"/>
      <c r="AP193" s="91"/>
      <c r="AQ193" s="77" t="str">
        <f t="shared" si="45"/>
        <v/>
      </c>
      <c r="AR193" s="87"/>
      <c r="AS193" s="91"/>
      <c r="AT193" s="91"/>
      <c r="AU193" s="77" t="str">
        <f t="shared" si="46"/>
        <v/>
      </c>
      <c r="AV193" s="87"/>
      <c r="AW193" s="91"/>
      <c r="AX193" s="91"/>
      <c r="AY193" s="91"/>
      <c r="AZ193" s="91"/>
      <c r="BA193" s="1" t="str">
        <f t="shared" si="47"/>
        <v/>
      </c>
      <c r="BB193" s="87"/>
      <c r="BC193" s="95" t="str">
        <f t="shared" si="48"/>
        <v/>
      </c>
      <c r="BD193" s="1" t="str">
        <f t="shared" si="49"/>
        <v/>
      </c>
      <c r="BE193" s="87"/>
      <c r="BF193" s="95" t="str">
        <f t="shared" si="50"/>
        <v/>
      </c>
      <c r="BG193" s="1" t="str">
        <f t="shared" si="51"/>
        <v/>
      </c>
      <c r="BH193" s="87"/>
      <c r="BI193" s="95" t="str">
        <f t="shared" si="52"/>
        <v/>
      </c>
      <c r="BJ193" s="2"/>
      <c r="BK193" s="100" t="str">
        <f t="shared" si="36"/>
        <v>Cetorhinus maximus</v>
      </c>
      <c r="BL193" s="84" t="str">
        <f t="shared" si="37"/>
        <v>BSK</v>
      </c>
      <c r="BM193" s="237">
        <f t="shared" si="53"/>
        <v>0</v>
      </c>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row>
    <row r="194" spans="1:252" s="14" customFormat="1" ht="18" customHeight="1" x14ac:dyDescent="0.2">
      <c r="A194" s="237"/>
      <c r="B194" s="84" t="s">
        <v>1379</v>
      </c>
      <c r="C194" s="100" t="s">
        <v>1380</v>
      </c>
      <c r="D194" s="158" t="s">
        <v>1381</v>
      </c>
      <c r="E194" s="158" t="s">
        <v>1382</v>
      </c>
      <c r="F194" s="159" t="s">
        <v>1383</v>
      </c>
      <c r="G194" s="168" t="str">
        <f t="shared" si="38"/>
        <v/>
      </c>
      <c r="H194" s="103"/>
      <c r="I194" s="77" t="str">
        <f t="shared" si="39"/>
        <v/>
      </c>
      <c r="J194" s="87"/>
      <c r="K194" s="90"/>
      <c r="L194" s="91"/>
      <c r="M194" s="91"/>
      <c r="N194" s="91"/>
      <c r="O194" s="91"/>
      <c r="P194" s="91"/>
      <c r="Q194" s="91"/>
      <c r="R194" s="91"/>
      <c r="S194" s="1" t="str">
        <f t="shared" si="40"/>
        <v/>
      </c>
      <c r="T194" s="87"/>
      <c r="U194" s="95" t="str">
        <f t="shared" si="41"/>
        <v/>
      </c>
      <c r="V194" s="77" t="str">
        <f t="shared" si="42"/>
        <v/>
      </c>
      <c r="W194" s="87"/>
      <c r="X194" s="91"/>
      <c r="Y194" s="91"/>
      <c r="Z194" s="91"/>
      <c r="AA194" s="91"/>
      <c r="AB194" s="91"/>
      <c r="AC194" s="77" t="str">
        <f t="shared" si="43"/>
        <v/>
      </c>
      <c r="AD194" s="87"/>
      <c r="AE194" s="91"/>
      <c r="AF194" s="91"/>
      <c r="AG194" s="77" t="str">
        <f t="shared" si="44"/>
        <v/>
      </c>
      <c r="AH194" s="87"/>
      <c r="AI194" s="91"/>
      <c r="AJ194" s="91"/>
      <c r="AK194" s="91"/>
      <c r="AL194" s="91"/>
      <c r="AM194" s="91"/>
      <c r="AN194" s="91"/>
      <c r="AO194" s="91"/>
      <c r="AP194" s="91"/>
      <c r="AQ194" s="77" t="str">
        <f t="shared" si="45"/>
        <v/>
      </c>
      <c r="AR194" s="87"/>
      <c r="AS194" s="91"/>
      <c r="AT194" s="91"/>
      <c r="AU194" s="77" t="str">
        <f t="shared" si="46"/>
        <v/>
      </c>
      <c r="AV194" s="87"/>
      <c r="AW194" s="91"/>
      <c r="AX194" s="91"/>
      <c r="AY194" s="91"/>
      <c r="AZ194" s="91"/>
      <c r="BA194" s="1" t="str">
        <f t="shared" si="47"/>
        <v/>
      </c>
      <c r="BB194" s="87"/>
      <c r="BC194" s="95" t="str">
        <f t="shared" si="48"/>
        <v/>
      </c>
      <c r="BD194" s="1" t="str">
        <f t="shared" si="49"/>
        <v/>
      </c>
      <c r="BE194" s="87"/>
      <c r="BF194" s="95" t="str">
        <f t="shared" si="50"/>
        <v/>
      </c>
      <c r="BG194" s="1" t="str">
        <f t="shared" si="51"/>
        <v/>
      </c>
      <c r="BH194" s="87"/>
      <c r="BI194" s="95" t="str">
        <f t="shared" si="52"/>
        <v/>
      </c>
      <c r="BJ194" s="2"/>
      <c r="BK194" s="100" t="str">
        <f t="shared" si="36"/>
        <v>Alopias superciliosus</v>
      </c>
      <c r="BL194" s="84" t="str">
        <f t="shared" si="37"/>
        <v>BTH</v>
      </c>
      <c r="BM194" s="237">
        <f t="shared" si="53"/>
        <v>0</v>
      </c>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row>
    <row r="195" spans="1:252" ht="18" customHeight="1" x14ac:dyDescent="0.2">
      <c r="A195" s="237"/>
      <c r="B195" s="84" t="s">
        <v>133</v>
      </c>
      <c r="C195" s="100" t="s">
        <v>134</v>
      </c>
      <c r="D195" s="158" t="s">
        <v>135</v>
      </c>
      <c r="E195" s="158" t="s">
        <v>136</v>
      </c>
      <c r="F195" s="159" t="s">
        <v>137</v>
      </c>
      <c r="G195" s="168" t="str">
        <f t="shared" si="38"/>
        <v/>
      </c>
      <c r="H195" s="103"/>
      <c r="I195" s="77" t="str">
        <f t="shared" si="39"/>
        <v/>
      </c>
      <c r="J195" s="87"/>
      <c r="K195" s="90"/>
      <c r="L195" s="91"/>
      <c r="M195" s="91"/>
      <c r="N195" s="91"/>
      <c r="O195" s="91"/>
      <c r="P195" s="91"/>
      <c r="Q195" s="91"/>
      <c r="R195" s="91"/>
      <c r="S195" s="1" t="str">
        <f t="shared" si="40"/>
        <v/>
      </c>
      <c r="T195" s="87"/>
      <c r="U195" s="95" t="str">
        <f t="shared" si="41"/>
        <v/>
      </c>
      <c r="V195" s="77" t="str">
        <f t="shared" si="42"/>
        <v/>
      </c>
      <c r="W195" s="87"/>
      <c r="X195" s="91"/>
      <c r="Y195" s="91"/>
      <c r="Z195" s="91"/>
      <c r="AA195" s="91"/>
      <c r="AB195" s="91"/>
      <c r="AC195" s="77" t="str">
        <f t="shared" si="43"/>
        <v/>
      </c>
      <c r="AD195" s="87"/>
      <c r="AE195" s="91"/>
      <c r="AF195" s="91"/>
      <c r="AG195" s="77" t="str">
        <f t="shared" si="44"/>
        <v/>
      </c>
      <c r="AH195" s="87"/>
      <c r="AI195" s="91"/>
      <c r="AJ195" s="91"/>
      <c r="AK195" s="91"/>
      <c r="AL195" s="91"/>
      <c r="AM195" s="91"/>
      <c r="AN195" s="91"/>
      <c r="AO195" s="91"/>
      <c r="AP195" s="91"/>
      <c r="AQ195" s="77" t="str">
        <f t="shared" si="45"/>
        <v/>
      </c>
      <c r="AR195" s="87"/>
      <c r="AS195" s="91"/>
      <c r="AT195" s="91"/>
      <c r="AU195" s="77" t="str">
        <f t="shared" si="46"/>
        <v/>
      </c>
      <c r="AV195" s="87"/>
      <c r="AW195" s="91"/>
      <c r="AX195" s="91"/>
      <c r="AY195" s="91"/>
      <c r="AZ195" s="91"/>
      <c r="BA195" s="1" t="str">
        <f t="shared" si="47"/>
        <v/>
      </c>
      <c r="BB195" s="87"/>
      <c r="BC195" s="95" t="str">
        <f t="shared" si="48"/>
        <v/>
      </c>
      <c r="BD195" s="1" t="str">
        <f t="shared" si="49"/>
        <v/>
      </c>
      <c r="BE195" s="87"/>
      <c r="BF195" s="95" t="str">
        <f t="shared" si="50"/>
        <v/>
      </c>
      <c r="BG195" s="1" t="str">
        <f t="shared" si="51"/>
        <v/>
      </c>
      <c r="BH195" s="87"/>
      <c r="BI195" s="95" t="str">
        <f t="shared" si="52"/>
        <v/>
      </c>
      <c r="BK195" s="100" t="str">
        <f t="shared" si="36"/>
        <v>Carcharhinus plumbeus</v>
      </c>
      <c r="BL195" s="84" t="str">
        <f t="shared" si="37"/>
        <v>CCP</v>
      </c>
      <c r="BM195" s="237">
        <f t="shared" si="53"/>
        <v>0</v>
      </c>
    </row>
    <row r="196" spans="1:252" s="14" customFormat="1" ht="18" customHeight="1" x14ac:dyDescent="0.2">
      <c r="A196" s="237"/>
      <c r="B196" s="84" t="s">
        <v>1384</v>
      </c>
      <c r="C196" s="100" t="s">
        <v>1385</v>
      </c>
      <c r="D196" s="158" t="s">
        <v>1386</v>
      </c>
      <c r="E196" s="158" t="s">
        <v>1387</v>
      </c>
      <c r="F196" s="159" t="s">
        <v>1388</v>
      </c>
      <c r="G196" s="168" t="str">
        <f t="shared" si="38"/>
        <v/>
      </c>
      <c r="H196" s="103"/>
      <c r="I196" s="77" t="str">
        <f t="shared" si="39"/>
        <v/>
      </c>
      <c r="J196" s="87"/>
      <c r="K196" s="90"/>
      <c r="L196" s="91"/>
      <c r="M196" s="91"/>
      <c r="N196" s="91"/>
      <c r="O196" s="91"/>
      <c r="P196" s="91"/>
      <c r="Q196" s="91"/>
      <c r="R196" s="91"/>
      <c r="S196" s="1" t="str">
        <f t="shared" si="40"/>
        <v/>
      </c>
      <c r="T196" s="87"/>
      <c r="U196" s="95" t="str">
        <f t="shared" si="41"/>
        <v/>
      </c>
      <c r="V196" s="77" t="str">
        <f t="shared" si="42"/>
        <v/>
      </c>
      <c r="W196" s="87"/>
      <c r="X196" s="91"/>
      <c r="Y196" s="91"/>
      <c r="Z196" s="91"/>
      <c r="AA196" s="91"/>
      <c r="AB196" s="91"/>
      <c r="AC196" s="77" t="str">
        <f t="shared" si="43"/>
        <v/>
      </c>
      <c r="AD196" s="87"/>
      <c r="AE196" s="91"/>
      <c r="AF196" s="91"/>
      <c r="AG196" s="77" t="str">
        <f t="shared" si="44"/>
        <v/>
      </c>
      <c r="AH196" s="87"/>
      <c r="AI196" s="91"/>
      <c r="AJ196" s="91"/>
      <c r="AK196" s="91"/>
      <c r="AL196" s="91"/>
      <c r="AM196" s="91"/>
      <c r="AN196" s="91"/>
      <c r="AO196" s="91"/>
      <c r="AP196" s="91"/>
      <c r="AQ196" s="77" t="str">
        <f t="shared" si="45"/>
        <v/>
      </c>
      <c r="AR196" s="87"/>
      <c r="AS196" s="91"/>
      <c r="AT196" s="91"/>
      <c r="AU196" s="77" t="str">
        <f t="shared" si="46"/>
        <v/>
      </c>
      <c r="AV196" s="87"/>
      <c r="AW196" s="91"/>
      <c r="AX196" s="91"/>
      <c r="AY196" s="91"/>
      <c r="AZ196" s="91"/>
      <c r="BA196" s="1" t="str">
        <f t="shared" si="47"/>
        <v/>
      </c>
      <c r="BB196" s="87"/>
      <c r="BC196" s="95" t="str">
        <f t="shared" si="48"/>
        <v/>
      </c>
      <c r="BD196" s="1" t="str">
        <f t="shared" si="49"/>
        <v/>
      </c>
      <c r="BE196" s="87"/>
      <c r="BF196" s="95" t="str">
        <f t="shared" si="50"/>
        <v/>
      </c>
      <c r="BG196" s="1" t="str">
        <f t="shared" si="51"/>
        <v/>
      </c>
      <c r="BH196" s="87"/>
      <c r="BI196" s="95" t="str">
        <f t="shared" si="52"/>
        <v/>
      </c>
      <c r="BJ196" s="2"/>
      <c r="BK196" s="100" t="str">
        <f t="shared" si="36"/>
        <v>Centroscymnus coelolepis</v>
      </c>
      <c r="BL196" s="84" t="str">
        <f t="shared" si="37"/>
        <v>CYO</v>
      </c>
      <c r="BM196" s="237">
        <f t="shared" si="53"/>
        <v>0</v>
      </c>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row>
    <row r="197" spans="1:252" s="4" customFormat="1" ht="18" customHeight="1" x14ac:dyDescent="0.2">
      <c r="A197" s="237"/>
      <c r="B197" s="84" t="s">
        <v>182</v>
      </c>
      <c r="C197" s="100" t="s">
        <v>183</v>
      </c>
      <c r="D197" s="158" t="s">
        <v>184</v>
      </c>
      <c r="E197" s="158" t="s">
        <v>185</v>
      </c>
      <c r="F197" s="159" t="s">
        <v>186</v>
      </c>
      <c r="G197" s="168" t="str">
        <f t="shared" si="38"/>
        <v/>
      </c>
      <c r="H197" s="103"/>
      <c r="I197" s="77" t="str">
        <f t="shared" si="39"/>
        <v/>
      </c>
      <c r="J197" s="87"/>
      <c r="K197" s="90"/>
      <c r="L197" s="91"/>
      <c r="M197" s="91"/>
      <c r="N197" s="91"/>
      <c r="O197" s="91"/>
      <c r="P197" s="91"/>
      <c r="Q197" s="91"/>
      <c r="R197" s="91"/>
      <c r="S197" s="1" t="str">
        <f t="shared" si="40"/>
        <v/>
      </c>
      <c r="T197" s="87"/>
      <c r="U197" s="95" t="str">
        <f t="shared" si="41"/>
        <v/>
      </c>
      <c r="V197" s="77" t="str">
        <f t="shared" si="42"/>
        <v/>
      </c>
      <c r="W197" s="87"/>
      <c r="X197" s="91"/>
      <c r="Y197" s="91"/>
      <c r="Z197" s="91"/>
      <c r="AA197" s="91"/>
      <c r="AB197" s="91"/>
      <c r="AC197" s="77" t="str">
        <f t="shared" si="43"/>
        <v/>
      </c>
      <c r="AD197" s="87"/>
      <c r="AE197" s="91"/>
      <c r="AF197" s="91"/>
      <c r="AG197" s="77" t="str">
        <f t="shared" si="44"/>
        <v/>
      </c>
      <c r="AH197" s="87"/>
      <c r="AI197" s="91"/>
      <c r="AJ197" s="91"/>
      <c r="AK197" s="91"/>
      <c r="AL197" s="91"/>
      <c r="AM197" s="91"/>
      <c r="AN197" s="91"/>
      <c r="AO197" s="91"/>
      <c r="AP197" s="91"/>
      <c r="AQ197" s="77" t="str">
        <f t="shared" si="45"/>
        <v/>
      </c>
      <c r="AR197" s="87"/>
      <c r="AS197" s="91"/>
      <c r="AT197" s="91"/>
      <c r="AU197" s="77" t="str">
        <f t="shared" si="46"/>
        <v/>
      </c>
      <c r="AV197" s="87"/>
      <c r="AW197" s="91"/>
      <c r="AX197" s="91"/>
      <c r="AY197" s="91"/>
      <c r="AZ197" s="91"/>
      <c r="BA197" s="1" t="str">
        <f t="shared" si="47"/>
        <v/>
      </c>
      <c r="BB197" s="87"/>
      <c r="BC197" s="95" t="str">
        <f t="shared" si="48"/>
        <v/>
      </c>
      <c r="BD197" s="1" t="str">
        <f t="shared" si="49"/>
        <v/>
      </c>
      <c r="BE197" s="87"/>
      <c r="BF197" s="95" t="str">
        <f t="shared" si="50"/>
        <v/>
      </c>
      <c r="BG197" s="1" t="str">
        <f t="shared" si="51"/>
        <v/>
      </c>
      <c r="BH197" s="87"/>
      <c r="BI197" s="95" t="str">
        <f t="shared" si="52"/>
        <v/>
      </c>
      <c r="BJ197" s="2"/>
      <c r="BK197" s="100" t="str">
        <f t="shared" si="36"/>
        <v>Squalus acanthias</v>
      </c>
      <c r="BL197" s="84" t="str">
        <f t="shared" si="37"/>
        <v>DGS</v>
      </c>
      <c r="BM197" s="237">
        <f t="shared" si="53"/>
        <v>0</v>
      </c>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row>
    <row r="198" spans="1:252" s="4" customFormat="1" ht="18" customHeight="1" x14ac:dyDescent="0.2">
      <c r="A198" s="237"/>
      <c r="B198" s="84" t="s">
        <v>327</v>
      </c>
      <c r="C198" s="100" t="s">
        <v>334</v>
      </c>
      <c r="D198" s="158" t="s">
        <v>328</v>
      </c>
      <c r="E198" s="158" t="s">
        <v>645</v>
      </c>
      <c r="F198" s="159" t="s">
        <v>646</v>
      </c>
      <c r="G198" s="168" t="str">
        <f t="shared" si="38"/>
        <v/>
      </c>
      <c r="H198" s="103"/>
      <c r="I198" s="77" t="str">
        <f t="shared" si="39"/>
        <v/>
      </c>
      <c r="J198" s="87"/>
      <c r="K198" s="90"/>
      <c r="L198" s="91"/>
      <c r="M198" s="91"/>
      <c r="N198" s="91"/>
      <c r="O198" s="91"/>
      <c r="P198" s="91"/>
      <c r="Q198" s="91"/>
      <c r="R198" s="91"/>
      <c r="S198" s="1" t="str">
        <f t="shared" si="40"/>
        <v/>
      </c>
      <c r="T198" s="87"/>
      <c r="U198" s="95" t="str">
        <f t="shared" si="41"/>
        <v/>
      </c>
      <c r="V198" s="77" t="str">
        <f t="shared" si="42"/>
        <v/>
      </c>
      <c r="W198" s="87"/>
      <c r="X198" s="91"/>
      <c r="Y198" s="91"/>
      <c r="Z198" s="91"/>
      <c r="AA198" s="91"/>
      <c r="AB198" s="91"/>
      <c r="AC198" s="77" t="str">
        <f t="shared" si="43"/>
        <v/>
      </c>
      <c r="AD198" s="87"/>
      <c r="AE198" s="91"/>
      <c r="AF198" s="91"/>
      <c r="AG198" s="77" t="str">
        <f t="shared" si="44"/>
        <v/>
      </c>
      <c r="AH198" s="87"/>
      <c r="AI198" s="91"/>
      <c r="AJ198" s="91"/>
      <c r="AK198" s="91"/>
      <c r="AL198" s="91"/>
      <c r="AM198" s="91"/>
      <c r="AN198" s="91"/>
      <c r="AO198" s="91"/>
      <c r="AP198" s="91"/>
      <c r="AQ198" s="77" t="str">
        <f t="shared" si="45"/>
        <v/>
      </c>
      <c r="AR198" s="87"/>
      <c r="AS198" s="91"/>
      <c r="AT198" s="91"/>
      <c r="AU198" s="77" t="str">
        <f t="shared" si="46"/>
        <v/>
      </c>
      <c r="AV198" s="87"/>
      <c r="AW198" s="91"/>
      <c r="AX198" s="91"/>
      <c r="AY198" s="91"/>
      <c r="AZ198" s="91"/>
      <c r="BA198" s="1" t="str">
        <f t="shared" si="47"/>
        <v/>
      </c>
      <c r="BB198" s="87"/>
      <c r="BC198" s="95" t="str">
        <f t="shared" si="48"/>
        <v/>
      </c>
      <c r="BD198" s="1" t="str">
        <f t="shared" si="49"/>
        <v/>
      </c>
      <c r="BE198" s="87"/>
      <c r="BF198" s="95" t="str">
        <f t="shared" si="50"/>
        <v/>
      </c>
      <c r="BG198" s="1" t="str">
        <f t="shared" si="51"/>
        <v/>
      </c>
      <c r="BH198" s="87"/>
      <c r="BI198" s="95" t="str">
        <f t="shared" si="52"/>
        <v/>
      </c>
      <c r="BJ198" s="2"/>
      <c r="BK198" s="100" t="str">
        <f t="shared" si="36"/>
        <v>Squalidae</v>
      </c>
      <c r="BL198" s="84" t="str">
        <f t="shared" si="37"/>
        <v>DGX</v>
      </c>
      <c r="BM198" s="237">
        <f t="shared" si="53"/>
        <v>0</v>
      </c>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row>
    <row r="199" spans="1:252" s="14" customFormat="1" ht="18" customHeight="1" x14ac:dyDescent="0.2">
      <c r="A199" s="237"/>
      <c r="B199" s="84" t="s">
        <v>1389</v>
      </c>
      <c r="C199" s="100" t="s">
        <v>1390</v>
      </c>
      <c r="D199" s="158" t="s">
        <v>1391</v>
      </c>
      <c r="E199" s="158" t="s">
        <v>1392</v>
      </c>
      <c r="F199" s="159" t="s">
        <v>1393</v>
      </c>
      <c r="G199" s="168" t="str">
        <f t="shared" si="38"/>
        <v/>
      </c>
      <c r="H199" s="103"/>
      <c r="I199" s="77" t="str">
        <f t="shared" si="39"/>
        <v/>
      </c>
      <c r="J199" s="87"/>
      <c r="K199" s="90"/>
      <c r="L199" s="91"/>
      <c r="M199" s="91"/>
      <c r="N199" s="91"/>
      <c r="O199" s="91"/>
      <c r="P199" s="91"/>
      <c r="Q199" s="91"/>
      <c r="R199" s="91"/>
      <c r="S199" s="1" t="str">
        <f t="shared" si="40"/>
        <v/>
      </c>
      <c r="T199" s="87"/>
      <c r="U199" s="95" t="str">
        <f t="shared" si="41"/>
        <v/>
      </c>
      <c r="V199" s="77" t="str">
        <f t="shared" si="42"/>
        <v/>
      </c>
      <c r="W199" s="87"/>
      <c r="X199" s="91"/>
      <c r="Y199" s="91"/>
      <c r="Z199" s="91"/>
      <c r="AA199" s="91"/>
      <c r="AB199" s="91"/>
      <c r="AC199" s="77" t="str">
        <f t="shared" si="43"/>
        <v/>
      </c>
      <c r="AD199" s="87"/>
      <c r="AE199" s="91"/>
      <c r="AF199" s="91"/>
      <c r="AG199" s="77" t="str">
        <f t="shared" si="44"/>
        <v/>
      </c>
      <c r="AH199" s="87"/>
      <c r="AI199" s="91"/>
      <c r="AJ199" s="91"/>
      <c r="AK199" s="91"/>
      <c r="AL199" s="91"/>
      <c r="AM199" s="91"/>
      <c r="AN199" s="91"/>
      <c r="AO199" s="91"/>
      <c r="AP199" s="91"/>
      <c r="AQ199" s="77" t="str">
        <f t="shared" si="45"/>
        <v/>
      </c>
      <c r="AR199" s="87"/>
      <c r="AS199" s="91"/>
      <c r="AT199" s="91"/>
      <c r="AU199" s="77" t="str">
        <f t="shared" si="46"/>
        <v/>
      </c>
      <c r="AV199" s="87"/>
      <c r="AW199" s="91"/>
      <c r="AX199" s="91"/>
      <c r="AY199" s="91"/>
      <c r="AZ199" s="91"/>
      <c r="BA199" s="1" t="str">
        <f t="shared" si="47"/>
        <v/>
      </c>
      <c r="BB199" s="87"/>
      <c r="BC199" s="95" t="str">
        <f t="shared" si="48"/>
        <v/>
      </c>
      <c r="BD199" s="1" t="str">
        <f t="shared" si="49"/>
        <v/>
      </c>
      <c r="BE199" s="87"/>
      <c r="BF199" s="95" t="str">
        <f t="shared" si="50"/>
        <v/>
      </c>
      <c r="BG199" s="1" t="str">
        <f t="shared" si="51"/>
        <v/>
      </c>
      <c r="BH199" s="87"/>
      <c r="BI199" s="95" t="str">
        <f t="shared" si="52"/>
        <v/>
      </c>
      <c r="BJ199" s="2"/>
      <c r="BK199" s="100" t="str">
        <f t="shared" si="36"/>
        <v>Squalus spp</v>
      </c>
      <c r="BL199" s="84" t="str">
        <f t="shared" si="37"/>
        <v>DGZ</v>
      </c>
      <c r="BM199" s="237">
        <f t="shared" si="53"/>
        <v>0</v>
      </c>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row>
    <row r="200" spans="1:252" ht="18" customHeight="1" x14ac:dyDescent="0.2">
      <c r="A200" s="237"/>
      <c r="B200" s="84" t="s">
        <v>1394</v>
      </c>
      <c r="C200" s="100" t="s">
        <v>1395</v>
      </c>
      <c r="D200" s="158" t="s">
        <v>1396</v>
      </c>
      <c r="E200" s="158" t="s">
        <v>1397</v>
      </c>
      <c r="F200" s="159" t="s">
        <v>1398</v>
      </c>
      <c r="G200" s="168" t="str">
        <f t="shared" si="38"/>
        <v/>
      </c>
      <c r="H200" s="103"/>
      <c r="I200" s="77" t="str">
        <f t="shared" si="39"/>
        <v/>
      </c>
      <c r="J200" s="87"/>
      <c r="K200" s="90"/>
      <c r="L200" s="91"/>
      <c r="M200" s="91"/>
      <c r="N200" s="91"/>
      <c r="O200" s="91"/>
      <c r="P200" s="91"/>
      <c r="Q200" s="91"/>
      <c r="R200" s="91"/>
      <c r="S200" s="1" t="str">
        <f t="shared" si="40"/>
        <v/>
      </c>
      <c r="T200" s="87"/>
      <c r="U200" s="95" t="str">
        <f t="shared" si="41"/>
        <v/>
      </c>
      <c r="V200" s="77" t="str">
        <f t="shared" si="42"/>
        <v/>
      </c>
      <c r="W200" s="87"/>
      <c r="X200" s="91"/>
      <c r="Y200" s="91"/>
      <c r="Z200" s="91"/>
      <c r="AA200" s="91"/>
      <c r="AB200" s="91"/>
      <c r="AC200" s="77" t="str">
        <f t="shared" si="43"/>
        <v/>
      </c>
      <c r="AD200" s="87"/>
      <c r="AE200" s="91"/>
      <c r="AF200" s="91"/>
      <c r="AG200" s="77" t="str">
        <f t="shared" si="44"/>
        <v/>
      </c>
      <c r="AH200" s="87"/>
      <c r="AI200" s="91"/>
      <c r="AJ200" s="91"/>
      <c r="AK200" s="91"/>
      <c r="AL200" s="91"/>
      <c r="AM200" s="91"/>
      <c r="AN200" s="91"/>
      <c r="AO200" s="91"/>
      <c r="AP200" s="91"/>
      <c r="AQ200" s="77" t="str">
        <f t="shared" si="45"/>
        <v/>
      </c>
      <c r="AR200" s="87"/>
      <c r="AS200" s="91"/>
      <c r="AT200" s="91"/>
      <c r="AU200" s="77" t="str">
        <f t="shared" si="46"/>
        <v/>
      </c>
      <c r="AV200" s="87"/>
      <c r="AW200" s="91"/>
      <c r="AX200" s="91"/>
      <c r="AY200" s="91"/>
      <c r="AZ200" s="91"/>
      <c r="BA200" s="1" t="str">
        <f t="shared" si="47"/>
        <v/>
      </c>
      <c r="BB200" s="87"/>
      <c r="BC200" s="95" t="str">
        <f t="shared" si="48"/>
        <v/>
      </c>
      <c r="BD200" s="1" t="str">
        <f t="shared" si="49"/>
        <v/>
      </c>
      <c r="BE200" s="87"/>
      <c r="BF200" s="95" t="str">
        <f t="shared" si="50"/>
        <v/>
      </c>
      <c r="BG200" s="1" t="str">
        <f t="shared" si="51"/>
        <v/>
      </c>
      <c r="BH200" s="87"/>
      <c r="BI200" s="95" t="str">
        <f t="shared" si="52"/>
        <v/>
      </c>
      <c r="BK200" s="100" t="str">
        <f t="shared" si="36"/>
        <v>Myliobatidae</v>
      </c>
      <c r="BL200" s="84" t="str">
        <f t="shared" si="37"/>
        <v>EAG</v>
      </c>
      <c r="BM200" s="237">
        <f t="shared" si="53"/>
        <v>0</v>
      </c>
    </row>
    <row r="201" spans="1:252" s="4" customFormat="1" ht="18" customHeight="1" x14ac:dyDescent="0.2">
      <c r="A201" s="237"/>
      <c r="B201" s="84" t="s">
        <v>147</v>
      </c>
      <c r="C201" s="100" t="s">
        <v>148</v>
      </c>
      <c r="D201" s="158" t="s">
        <v>149</v>
      </c>
      <c r="E201" s="158" t="s">
        <v>150</v>
      </c>
      <c r="F201" s="159" t="s">
        <v>151</v>
      </c>
      <c r="G201" s="168" t="str">
        <f t="shared" si="38"/>
        <v/>
      </c>
      <c r="H201" s="103"/>
      <c r="I201" s="77" t="str">
        <f t="shared" si="39"/>
        <v/>
      </c>
      <c r="J201" s="87"/>
      <c r="K201" s="90"/>
      <c r="L201" s="91"/>
      <c r="M201" s="91"/>
      <c r="N201" s="91"/>
      <c r="O201" s="91"/>
      <c r="P201" s="91"/>
      <c r="Q201" s="91"/>
      <c r="R201" s="91"/>
      <c r="S201" s="1" t="str">
        <f t="shared" si="40"/>
        <v/>
      </c>
      <c r="T201" s="87"/>
      <c r="U201" s="95" t="str">
        <f t="shared" si="41"/>
        <v/>
      </c>
      <c r="V201" s="77" t="str">
        <f t="shared" si="42"/>
        <v/>
      </c>
      <c r="W201" s="87"/>
      <c r="X201" s="91"/>
      <c r="Y201" s="91"/>
      <c r="Z201" s="91"/>
      <c r="AA201" s="91"/>
      <c r="AB201" s="91"/>
      <c r="AC201" s="77" t="str">
        <f t="shared" si="43"/>
        <v/>
      </c>
      <c r="AD201" s="87"/>
      <c r="AE201" s="91"/>
      <c r="AF201" s="91"/>
      <c r="AG201" s="77" t="str">
        <f t="shared" si="44"/>
        <v/>
      </c>
      <c r="AH201" s="87"/>
      <c r="AI201" s="91"/>
      <c r="AJ201" s="91"/>
      <c r="AK201" s="91"/>
      <c r="AL201" s="91"/>
      <c r="AM201" s="91"/>
      <c r="AN201" s="91"/>
      <c r="AO201" s="91"/>
      <c r="AP201" s="91"/>
      <c r="AQ201" s="77" t="str">
        <f t="shared" si="45"/>
        <v/>
      </c>
      <c r="AR201" s="87"/>
      <c r="AS201" s="91"/>
      <c r="AT201" s="91"/>
      <c r="AU201" s="77" t="str">
        <f t="shared" si="46"/>
        <v/>
      </c>
      <c r="AV201" s="87"/>
      <c r="AW201" s="91"/>
      <c r="AX201" s="91"/>
      <c r="AY201" s="91"/>
      <c r="AZ201" s="91"/>
      <c r="BA201" s="1" t="str">
        <f t="shared" si="47"/>
        <v/>
      </c>
      <c r="BB201" s="87"/>
      <c r="BC201" s="95" t="str">
        <f t="shared" si="48"/>
        <v/>
      </c>
      <c r="BD201" s="1" t="str">
        <f t="shared" si="49"/>
        <v/>
      </c>
      <c r="BE201" s="87"/>
      <c r="BF201" s="95" t="str">
        <f t="shared" si="50"/>
        <v/>
      </c>
      <c r="BG201" s="1" t="str">
        <f t="shared" si="51"/>
        <v/>
      </c>
      <c r="BH201" s="87"/>
      <c r="BI201" s="95" t="str">
        <f t="shared" si="52"/>
        <v/>
      </c>
      <c r="BJ201" s="2"/>
      <c r="BK201" s="100" t="str">
        <f t="shared" si="36"/>
        <v>Etmopterus spinax</v>
      </c>
      <c r="BL201" s="84" t="str">
        <f t="shared" si="37"/>
        <v>ETX</v>
      </c>
      <c r="BM201" s="237">
        <f t="shared" si="53"/>
        <v>0</v>
      </c>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row>
    <row r="202" spans="1:252" s="4" customFormat="1" ht="18" customHeight="1" x14ac:dyDescent="0.2">
      <c r="A202" s="237"/>
      <c r="B202" s="84" t="s">
        <v>1399</v>
      </c>
      <c r="C202" s="100" t="s">
        <v>1400</v>
      </c>
      <c r="D202" s="158" t="s">
        <v>1401</v>
      </c>
      <c r="E202" s="158" t="s">
        <v>1402</v>
      </c>
      <c r="F202" s="159" t="s">
        <v>1403</v>
      </c>
      <c r="G202" s="168" t="str">
        <f t="shared" si="38"/>
        <v/>
      </c>
      <c r="H202" s="103"/>
      <c r="I202" s="77" t="str">
        <f t="shared" si="39"/>
        <v/>
      </c>
      <c r="J202" s="87"/>
      <c r="K202" s="90"/>
      <c r="L202" s="91"/>
      <c r="M202" s="91"/>
      <c r="N202" s="91"/>
      <c r="O202" s="91"/>
      <c r="P202" s="91"/>
      <c r="Q202" s="91"/>
      <c r="R202" s="91"/>
      <c r="S202" s="1" t="str">
        <f t="shared" si="40"/>
        <v/>
      </c>
      <c r="T202" s="87"/>
      <c r="U202" s="95" t="str">
        <f t="shared" si="41"/>
        <v/>
      </c>
      <c r="V202" s="77" t="str">
        <f t="shared" si="42"/>
        <v/>
      </c>
      <c r="W202" s="87"/>
      <c r="X202" s="91"/>
      <c r="Y202" s="91"/>
      <c r="Z202" s="91"/>
      <c r="AA202" s="91"/>
      <c r="AB202" s="91"/>
      <c r="AC202" s="77" t="str">
        <f t="shared" si="43"/>
        <v/>
      </c>
      <c r="AD202" s="87"/>
      <c r="AE202" s="91"/>
      <c r="AF202" s="91"/>
      <c r="AG202" s="77" t="str">
        <f t="shared" si="44"/>
        <v/>
      </c>
      <c r="AH202" s="87"/>
      <c r="AI202" s="91"/>
      <c r="AJ202" s="91"/>
      <c r="AK202" s="91"/>
      <c r="AL202" s="91"/>
      <c r="AM202" s="91"/>
      <c r="AN202" s="91"/>
      <c r="AO202" s="91"/>
      <c r="AP202" s="91"/>
      <c r="AQ202" s="77" t="str">
        <f t="shared" si="45"/>
        <v/>
      </c>
      <c r="AR202" s="87"/>
      <c r="AS202" s="91"/>
      <c r="AT202" s="91"/>
      <c r="AU202" s="77" t="str">
        <f t="shared" si="46"/>
        <v/>
      </c>
      <c r="AV202" s="87"/>
      <c r="AW202" s="91"/>
      <c r="AX202" s="91"/>
      <c r="AY202" s="91"/>
      <c r="AZ202" s="91"/>
      <c r="BA202" s="1" t="str">
        <f t="shared" si="47"/>
        <v/>
      </c>
      <c r="BB202" s="87"/>
      <c r="BC202" s="95" t="str">
        <f t="shared" si="48"/>
        <v/>
      </c>
      <c r="BD202" s="1" t="str">
        <f t="shared" si="49"/>
        <v/>
      </c>
      <c r="BE202" s="87"/>
      <c r="BF202" s="95" t="str">
        <f t="shared" si="50"/>
        <v/>
      </c>
      <c r="BG202" s="1" t="str">
        <f t="shared" si="51"/>
        <v/>
      </c>
      <c r="BH202" s="87"/>
      <c r="BI202" s="95" t="str">
        <f t="shared" si="52"/>
        <v/>
      </c>
      <c r="BJ202" s="2"/>
      <c r="BK202" s="100" t="str">
        <f t="shared" si="36"/>
        <v>Galeorhinus galeus</v>
      </c>
      <c r="BL202" s="84" t="str">
        <f t="shared" si="37"/>
        <v>GAG</v>
      </c>
      <c r="BM202" s="237">
        <f t="shared" si="53"/>
        <v>0</v>
      </c>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row>
    <row r="203" spans="1:252" ht="18" customHeight="1" x14ac:dyDescent="0.2">
      <c r="A203" s="237"/>
      <c r="B203" s="84" t="s">
        <v>647</v>
      </c>
      <c r="C203" s="100" t="s">
        <v>648</v>
      </c>
      <c r="D203" s="158" t="s">
        <v>649</v>
      </c>
      <c r="E203" s="158" t="s">
        <v>650</v>
      </c>
      <c r="F203" s="159" t="s">
        <v>651</v>
      </c>
      <c r="G203" s="168" t="str">
        <f t="shared" si="38"/>
        <v/>
      </c>
      <c r="H203" s="103"/>
      <c r="I203" s="77" t="str">
        <f t="shared" si="39"/>
        <v/>
      </c>
      <c r="J203" s="87"/>
      <c r="K203" s="90"/>
      <c r="L203" s="91"/>
      <c r="M203" s="91"/>
      <c r="N203" s="91"/>
      <c r="O203" s="91"/>
      <c r="P203" s="91"/>
      <c r="Q203" s="91"/>
      <c r="R203" s="91"/>
      <c r="S203" s="1" t="str">
        <f t="shared" si="40"/>
        <v/>
      </c>
      <c r="T203" s="87"/>
      <c r="U203" s="95" t="str">
        <f t="shared" si="41"/>
        <v/>
      </c>
      <c r="V203" s="77" t="str">
        <f t="shared" si="42"/>
        <v/>
      </c>
      <c r="W203" s="87"/>
      <c r="X203" s="91"/>
      <c r="Y203" s="91"/>
      <c r="Z203" s="91"/>
      <c r="AA203" s="91"/>
      <c r="AB203" s="91"/>
      <c r="AC203" s="77" t="str">
        <f t="shared" si="43"/>
        <v/>
      </c>
      <c r="AD203" s="87"/>
      <c r="AE203" s="91"/>
      <c r="AF203" s="91"/>
      <c r="AG203" s="77" t="str">
        <f t="shared" si="44"/>
        <v/>
      </c>
      <c r="AH203" s="87"/>
      <c r="AI203" s="91"/>
      <c r="AJ203" s="91"/>
      <c r="AK203" s="91"/>
      <c r="AL203" s="91"/>
      <c r="AM203" s="91"/>
      <c r="AN203" s="91"/>
      <c r="AO203" s="91"/>
      <c r="AP203" s="91"/>
      <c r="AQ203" s="77" t="str">
        <f t="shared" si="45"/>
        <v/>
      </c>
      <c r="AR203" s="87"/>
      <c r="AS203" s="91"/>
      <c r="AT203" s="91"/>
      <c r="AU203" s="77" t="str">
        <f t="shared" si="46"/>
        <v/>
      </c>
      <c r="AV203" s="87"/>
      <c r="AW203" s="91"/>
      <c r="AX203" s="91"/>
      <c r="AY203" s="91"/>
      <c r="AZ203" s="91"/>
      <c r="BA203" s="1" t="str">
        <f t="shared" si="47"/>
        <v/>
      </c>
      <c r="BB203" s="87"/>
      <c r="BC203" s="95" t="str">
        <f t="shared" si="48"/>
        <v/>
      </c>
      <c r="BD203" s="1" t="str">
        <f t="shared" si="49"/>
        <v/>
      </c>
      <c r="BE203" s="87"/>
      <c r="BF203" s="95" t="str">
        <f t="shared" si="50"/>
        <v/>
      </c>
      <c r="BG203" s="1" t="str">
        <f t="shared" si="51"/>
        <v/>
      </c>
      <c r="BH203" s="87"/>
      <c r="BI203" s="95" t="str">
        <f t="shared" si="52"/>
        <v/>
      </c>
      <c r="BK203" s="100" t="str">
        <f t="shared" si="36"/>
        <v>Rhinobatidae</v>
      </c>
      <c r="BL203" s="84" t="str">
        <f t="shared" si="37"/>
        <v>GTF</v>
      </c>
      <c r="BM203" s="237">
        <f t="shared" si="53"/>
        <v>0</v>
      </c>
    </row>
    <row r="204" spans="1:252" s="4" customFormat="1" ht="18" customHeight="1" x14ac:dyDescent="0.2">
      <c r="A204" s="237"/>
      <c r="B204" s="84" t="s">
        <v>142</v>
      </c>
      <c r="C204" s="100" t="s">
        <v>143</v>
      </c>
      <c r="D204" s="158" t="s">
        <v>144</v>
      </c>
      <c r="E204" s="158" t="s">
        <v>145</v>
      </c>
      <c r="F204" s="159" t="s">
        <v>146</v>
      </c>
      <c r="G204" s="168" t="str">
        <f t="shared" si="38"/>
        <v/>
      </c>
      <c r="H204" s="103"/>
      <c r="I204" s="77" t="str">
        <f t="shared" si="39"/>
        <v/>
      </c>
      <c r="J204" s="87"/>
      <c r="K204" s="90"/>
      <c r="L204" s="91"/>
      <c r="M204" s="91"/>
      <c r="N204" s="91"/>
      <c r="O204" s="91"/>
      <c r="P204" s="91"/>
      <c r="Q204" s="91"/>
      <c r="R204" s="91"/>
      <c r="S204" s="1" t="str">
        <f t="shared" si="40"/>
        <v/>
      </c>
      <c r="T204" s="87"/>
      <c r="U204" s="95" t="str">
        <f t="shared" si="41"/>
        <v/>
      </c>
      <c r="V204" s="77" t="str">
        <f t="shared" si="42"/>
        <v/>
      </c>
      <c r="W204" s="87"/>
      <c r="X204" s="91"/>
      <c r="Y204" s="91"/>
      <c r="Z204" s="91"/>
      <c r="AA204" s="91"/>
      <c r="AB204" s="91"/>
      <c r="AC204" s="77" t="str">
        <f t="shared" si="43"/>
        <v/>
      </c>
      <c r="AD204" s="87"/>
      <c r="AE204" s="91"/>
      <c r="AF204" s="91"/>
      <c r="AG204" s="77" t="str">
        <f t="shared" si="44"/>
        <v/>
      </c>
      <c r="AH204" s="87"/>
      <c r="AI204" s="91"/>
      <c r="AJ204" s="91"/>
      <c r="AK204" s="91"/>
      <c r="AL204" s="91"/>
      <c r="AM204" s="91"/>
      <c r="AN204" s="91"/>
      <c r="AO204" s="91"/>
      <c r="AP204" s="91"/>
      <c r="AQ204" s="77" t="str">
        <f t="shared" si="45"/>
        <v/>
      </c>
      <c r="AR204" s="87"/>
      <c r="AS204" s="91"/>
      <c r="AT204" s="91"/>
      <c r="AU204" s="77" t="str">
        <f t="shared" si="46"/>
        <v/>
      </c>
      <c r="AV204" s="87"/>
      <c r="AW204" s="91"/>
      <c r="AX204" s="91"/>
      <c r="AY204" s="91"/>
      <c r="AZ204" s="91"/>
      <c r="BA204" s="1" t="str">
        <f t="shared" si="47"/>
        <v/>
      </c>
      <c r="BB204" s="87"/>
      <c r="BC204" s="95" t="str">
        <f t="shared" si="48"/>
        <v/>
      </c>
      <c r="BD204" s="1" t="str">
        <f t="shared" si="49"/>
        <v/>
      </c>
      <c r="BE204" s="87"/>
      <c r="BF204" s="95" t="str">
        <f t="shared" si="50"/>
        <v/>
      </c>
      <c r="BG204" s="1" t="str">
        <f t="shared" si="51"/>
        <v/>
      </c>
      <c r="BH204" s="87"/>
      <c r="BI204" s="95" t="str">
        <f t="shared" si="52"/>
        <v/>
      </c>
      <c r="BJ204" s="2"/>
      <c r="BK204" s="100" t="str">
        <f t="shared" si="36"/>
        <v>Centrophorus granulosus</v>
      </c>
      <c r="BL204" s="84" t="str">
        <f t="shared" si="37"/>
        <v>GUP</v>
      </c>
      <c r="BM204" s="237">
        <f t="shared" si="53"/>
        <v>0</v>
      </c>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row>
    <row r="205" spans="1:252" s="4" customFormat="1" ht="18" customHeight="1" x14ac:dyDescent="0.2">
      <c r="A205" s="237"/>
      <c r="B205" s="84" t="s">
        <v>1404</v>
      </c>
      <c r="C205" s="100" t="s">
        <v>1405</v>
      </c>
      <c r="D205" s="158" t="s">
        <v>1406</v>
      </c>
      <c r="E205" s="158" t="s">
        <v>1407</v>
      </c>
      <c r="F205" s="159" t="s">
        <v>1408</v>
      </c>
      <c r="G205" s="168" t="str">
        <f t="shared" si="38"/>
        <v/>
      </c>
      <c r="H205" s="103"/>
      <c r="I205" s="77" t="str">
        <f t="shared" si="39"/>
        <v/>
      </c>
      <c r="J205" s="87"/>
      <c r="K205" s="90"/>
      <c r="L205" s="91"/>
      <c r="M205" s="91"/>
      <c r="N205" s="91"/>
      <c r="O205" s="91"/>
      <c r="P205" s="91"/>
      <c r="Q205" s="91"/>
      <c r="R205" s="91"/>
      <c r="S205" s="1" t="str">
        <f t="shared" si="40"/>
        <v/>
      </c>
      <c r="T205" s="87"/>
      <c r="U205" s="95" t="str">
        <f t="shared" si="41"/>
        <v/>
      </c>
      <c r="V205" s="77" t="str">
        <f t="shared" si="42"/>
        <v/>
      </c>
      <c r="W205" s="87"/>
      <c r="X205" s="91"/>
      <c r="Y205" s="91"/>
      <c r="Z205" s="91"/>
      <c r="AA205" s="91"/>
      <c r="AB205" s="91"/>
      <c r="AC205" s="77" t="str">
        <f t="shared" si="43"/>
        <v/>
      </c>
      <c r="AD205" s="87"/>
      <c r="AE205" s="91"/>
      <c r="AF205" s="91"/>
      <c r="AG205" s="77" t="str">
        <f t="shared" si="44"/>
        <v/>
      </c>
      <c r="AH205" s="87"/>
      <c r="AI205" s="91"/>
      <c r="AJ205" s="91"/>
      <c r="AK205" s="91"/>
      <c r="AL205" s="91"/>
      <c r="AM205" s="91"/>
      <c r="AN205" s="91"/>
      <c r="AO205" s="91"/>
      <c r="AP205" s="91"/>
      <c r="AQ205" s="77" t="str">
        <f t="shared" si="45"/>
        <v/>
      </c>
      <c r="AR205" s="87"/>
      <c r="AS205" s="91"/>
      <c r="AT205" s="91"/>
      <c r="AU205" s="77" t="str">
        <f t="shared" si="46"/>
        <v/>
      </c>
      <c r="AV205" s="87"/>
      <c r="AW205" s="91"/>
      <c r="AX205" s="91"/>
      <c r="AY205" s="91"/>
      <c r="AZ205" s="91"/>
      <c r="BA205" s="1" t="str">
        <f t="shared" si="47"/>
        <v/>
      </c>
      <c r="BB205" s="87"/>
      <c r="BC205" s="95" t="str">
        <f t="shared" si="48"/>
        <v/>
      </c>
      <c r="BD205" s="1" t="str">
        <f t="shared" si="49"/>
        <v/>
      </c>
      <c r="BE205" s="87"/>
      <c r="BF205" s="95" t="str">
        <f t="shared" si="50"/>
        <v/>
      </c>
      <c r="BG205" s="1" t="str">
        <f t="shared" si="51"/>
        <v/>
      </c>
      <c r="BH205" s="87"/>
      <c r="BI205" s="95" t="str">
        <f t="shared" si="52"/>
        <v/>
      </c>
      <c r="BJ205" s="2"/>
      <c r="BK205" s="100" t="str">
        <f t="shared" ref="BK205:BK268" si="54">C205</f>
        <v>Heptranchias perlo</v>
      </c>
      <c r="BL205" s="84" t="str">
        <f t="shared" ref="BL205:BL268" si="55">B205</f>
        <v>HXT</v>
      </c>
      <c r="BM205" s="237">
        <f t="shared" si="53"/>
        <v>0</v>
      </c>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row>
    <row r="206" spans="1:252" s="14" customFormat="1" ht="18" customHeight="1" x14ac:dyDescent="0.2">
      <c r="A206" s="237"/>
      <c r="B206" s="84" t="s">
        <v>152</v>
      </c>
      <c r="C206" s="100" t="s">
        <v>153</v>
      </c>
      <c r="D206" s="158" t="s">
        <v>154</v>
      </c>
      <c r="E206" s="158" t="s">
        <v>155</v>
      </c>
      <c r="F206" s="159" t="s">
        <v>156</v>
      </c>
      <c r="G206" s="168" t="str">
        <f t="shared" ref="G206:G269" si="56">IF(J206+T206+W206+AD206+AH206+AR206+AV206+BB206+BE206+BH206=0,"",J206+T206+W206+AD206+AH206+AR206+AV206+BB206+BE206+BH206)</f>
        <v/>
      </c>
      <c r="H206" s="103"/>
      <c r="I206" s="77" t="str">
        <f t="shared" ref="I206:I268" si="57">IF(J206="",IF(SUM(K206:R206)&gt;0,"!!!!",""),IF(SUM(K206:R206)=0,"",IF(J206&lt;&gt;SUM(K206:R206),"E","OK")))</f>
        <v/>
      </c>
      <c r="J206" s="87"/>
      <c r="K206" s="90"/>
      <c r="L206" s="91"/>
      <c r="M206" s="91"/>
      <c r="N206" s="91"/>
      <c r="O206" s="91"/>
      <c r="P206" s="91"/>
      <c r="Q206" s="91"/>
      <c r="R206" s="91"/>
      <c r="S206" s="1" t="str">
        <f t="shared" ref="S206:S268" si="58">IF(T206="","",IF(SUM(U206)=0,"",IF(T206&lt;&gt;SUM(U206),"E","OK")))</f>
        <v/>
      </c>
      <c r="T206" s="87"/>
      <c r="U206" s="95" t="str">
        <f t="shared" ref="U206:U268" si="59">IF(T206="","",T206)</f>
        <v/>
      </c>
      <c r="V206" s="77" t="str">
        <f t="shared" ref="V206:V268" si="60">IF(W206="",IF(SUM(X206:AB206)&gt;0,"!!!!",""),IF(SUM(X206:AB206)=0,"",IF(W206&lt;&gt;SUM(X206:AB206),"E","OK")))</f>
        <v/>
      </c>
      <c r="W206" s="87"/>
      <c r="X206" s="91"/>
      <c r="Y206" s="91"/>
      <c r="Z206" s="91"/>
      <c r="AA206" s="91"/>
      <c r="AB206" s="91"/>
      <c r="AC206" s="77" t="str">
        <f t="shared" ref="AC206:AC268" si="61">IF(AD206="",IF(SUM(AE206:AG206)&gt;0,"!!!!",""),IF(SUM(AE206:AG206)=0,"",IF(AD206&lt;&gt;SUM(AE206:AG206),"E","OK")))</f>
        <v/>
      </c>
      <c r="AD206" s="87"/>
      <c r="AE206" s="91"/>
      <c r="AF206" s="91"/>
      <c r="AG206" s="77" t="str">
        <f t="shared" ref="AG206:AG268" si="62">IF(AH206="",IF(SUM(AI206:AP206)&gt;0,"!!!!",""),IF(SUM(AI206:AP206)=0,"",IF(AH206&lt;&gt;SUM(AI206:AP206),"E","OK")))</f>
        <v/>
      </c>
      <c r="AH206" s="87"/>
      <c r="AI206" s="91"/>
      <c r="AJ206" s="91"/>
      <c r="AK206" s="91"/>
      <c r="AL206" s="91"/>
      <c r="AM206" s="91"/>
      <c r="AN206" s="91"/>
      <c r="AO206" s="91"/>
      <c r="AP206" s="91"/>
      <c r="AQ206" s="77" t="str">
        <f t="shared" ref="AQ206:AQ268" si="63">IF(AR206="",IF(SUM(AS206:AT206)&gt;0,"!!!!",""),IF(SUM(AS206:AT206)=0,"",IF(AR206&lt;&gt;SUM(AS206:AT206),"E","OK")))</f>
        <v/>
      </c>
      <c r="AR206" s="87"/>
      <c r="AS206" s="91"/>
      <c r="AT206" s="91"/>
      <c r="AU206" s="77" t="str">
        <f t="shared" ref="AU206:AU268" si="64">IF(AV206="",IF(SUM(AW206:AZ206)&gt;0,"!!!!",""),IF(SUM(AW206:AZ206)=0,"",IF(AV206&lt;&gt;SUM(AW206:AZ206),"E","OK")))</f>
        <v/>
      </c>
      <c r="AV206" s="87"/>
      <c r="AW206" s="91"/>
      <c r="AX206" s="91"/>
      <c r="AY206" s="91"/>
      <c r="AZ206" s="91"/>
      <c r="BA206" s="1" t="str">
        <f t="shared" ref="BA206:BA268" si="65">IF(BB206="","",IF(SUM(BC206)=0,"",IF(BB206&lt;&gt;SUM(BC206),"E","OK")))</f>
        <v/>
      </c>
      <c r="BB206" s="87"/>
      <c r="BC206" s="95" t="str">
        <f t="shared" ref="BC206:BC268" si="66">IF(BB206="","",BB206)</f>
        <v/>
      </c>
      <c r="BD206" s="1" t="str">
        <f t="shared" ref="BD206:BD268" si="67">IF(BE206="","",IF(SUM(BF206)=0,"",IF(BE206&lt;&gt;SUM(BF206),"E","OK")))</f>
        <v/>
      </c>
      <c r="BE206" s="87"/>
      <c r="BF206" s="95" t="str">
        <f t="shared" ref="BF206:BF268" si="68">IF(BE206="","",BE206)</f>
        <v/>
      </c>
      <c r="BG206" s="1" t="str">
        <f t="shared" ref="BG206:BG268" si="69">IF(BH206="","",IF(SUM(BI206)=0,"",IF(BH206&lt;&gt;SUM(BI206),"E","OK")))</f>
        <v/>
      </c>
      <c r="BH206" s="87"/>
      <c r="BI206" s="95" t="str">
        <f t="shared" ref="BI206:BI268" si="70">IF(BH206="","",BH206)</f>
        <v/>
      </c>
      <c r="BJ206" s="2"/>
      <c r="BK206" s="100" t="str">
        <f t="shared" si="54"/>
        <v>Dasyatis pastinaca</v>
      </c>
      <c r="BL206" s="84" t="str">
        <f t="shared" si="55"/>
        <v>JDP</v>
      </c>
      <c r="BM206" s="237">
        <f t="shared" ref="BM206:BM269" si="71">A206</f>
        <v>0</v>
      </c>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row>
    <row r="207" spans="1:252" s="4" customFormat="1" ht="18" customHeight="1" x14ac:dyDescent="0.2">
      <c r="A207" s="237"/>
      <c r="B207" s="84" t="s">
        <v>1409</v>
      </c>
      <c r="C207" s="100" t="s">
        <v>1410</v>
      </c>
      <c r="D207" s="158" t="s">
        <v>1411</v>
      </c>
      <c r="E207" s="158" t="s">
        <v>1412</v>
      </c>
      <c r="F207" s="159" t="s">
        <v>1413</v>
      </c>
      <c r="G207" s="168" t="str">
        <f t="shared" si="56"/>
        <v/>
      </c>
      <c r="H207" s="103"/>
      <c r="I207" s="77" t="str">
        <f t="shared" si="57"/>
        <v/>
      </c>
      <c r="J207" s="87"/>
      <c r="K207" s="90"/>
      <c r="L207" s="91"/>
      <c r="M207" s="91"/>
      <c r="N207" s="91"/>
      <c r="O207" s="91"/>
      <c r="P207" s="91"/>
      <c r="Q207" s="91"/>
      <c r="R207" s="91"/>
      <c r="S207" s="1" t="str">
        <f t="shared" si="58"/>
        <v/>
      </c>
      <c r="T207" s="87"/>
      <c r="U207" s="95" t="str">
        <f t="shared" si="59"/>
        <v/>
      </c>
      <c r="V207" s="77" t="str">
        <f t="shared" si="60"/>
        <v/>
      </c>
      <c r="W207" s="87"/>
      <c r="X207" s="91"/>
      <c r="Y207" s="91"/>
      <c r="Z207" s="91"/>
      <c r="AA207" s="91"/>
      <c r="AB207" s="91"/>
      <c r="AC207" s="77" t="str">
        <f t="shared" si="61"/>
        <v/>
      </c>
      <c r="AD207" s="87"/>
      <c r="AE207" s="91"/>
      <c r="AF207" s="91"/>
      <c r="AG207" s="77" t="str">
        <f t="shared" si="62"/>
        <v/>
      </c>
      <c r="AH207" s="87"/>
      <c r="AI207" s="91"/>
      <c r="AJ207" s="91"/>
      <c r="AK207" s="91"/>
      <c r="AL207" s="91"/>
      <c r="AM207" s="91"/>
      <c r="AN207" s="91"/>
      <c r="AO207" s="91"/>
      <c r="AP207" s="91"/>
      <c r="AQ207" s="77" t="str">
        <f t="shared" si="63"/>
        <v/>
      </c>
      <c r="AR207" s="87"/>
      <c r="AS207" s="91"/>
      <c r="AT207" s="91"/>
      <c r="AU207" s="77" t="str">
        <f t="shared" si="64"/>
        <v/>
      </c>
      <c r="AV207" s="87"/>
      <c r="AW207" s="91"/>
      <c r="AX207" s="91"/>
      <c r="AY207" s="91"/>
      <c r="AZ207" s="91"/>
      <c r="BA207" s="1" t="str">
        <f t="shared" si="65"/>
        <v/>
      </c>
      <c r="BB207" s="87"/>
      <c r="BC207" s="95" t="str">
        <f t="shared" si="66"/>
        <v/>
      </c>
      <c r="BD207" s="1" t="str">
        <f t="shared" si="67"/>
        <v/>
      </c>
      <c r="BE207" s="87"/>
      <c r="BF207" s="95" t="str">
        <f t="shared" si="68"/>
        <v/>
      </c>
      <c r="BG207" s="1" t="str">
        <f t="shared" si="69"/>
        <v/>
      </c>
      <c r="BH207" s="87"/>
      <c r="BI207" s="95" t="str">
        <f t="shared" si="70"/>
        <v/>
      </c>
      <c r="BJ207" s="2"/>
      <c r="BK207" s="100" t="str">
        <f t="shared" si="54"/>
        <v>Raja asterias</v>
      </c>
      <c r="BL207" s="84" t="str">
        <f t="shared" si="55"/>
        <v>JRS</v>
      </c>
      <c r="BM207" s="237">
        <f t="shared" si="71"/>
        <v>0</v>
      </c>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row>
    <row r="208" spans="1:252" s="4" customFormat="1" ht="18" customHeight="1" x14ac:dyDescent="0.2">
      <c r="A208" s="237"/>
      <c r="B208" s="84" t="s">
        <v>1414</v>
      </c>
      <c r="C208" s="100" t="s">
        <v>1415</v>
      </c>
      <c r="D208" s="158" t="s">
        <v>1416</v>
      </c>
      <c r="E208" s="158" t="s">
        <v>1417</v>
      </c>
      <c r="F208" s="159" t="s">
        <v>1418</v>
      </c>
      <c r="G208" s="168" t="str">
        <f t="shared" si="56"/>
        <v/>
      </c>
      <c r="H208" s="103"/>
      <c r="I208" s="77" t="str">
        <f t="shared" si="57"/>
        <v/>
      </c>
      <c r="J208" s="87"/>
      <c r="K208" s="90"/>
      <c r="L208" s="91"/>
      <c r="M208" s="91"/>
      <c r="N208" s="91"/>
      <c r="O208" s="91"/>
      <c r="P208" s="91"/>
      <c r="Q208" s="91"/>
      <c r="R208" s="91"/>
      <c r="S208" s="1" t="str">
        <f t="shared" si="58"/>
        <v/>
      </c>
      <c r="T208" s="87"/>
      <c r="U208" s="95" t="str">
        <f t="shared" si="59"/>
        <v/>
      </c>
      <c r="V208" s="77" t="str">
        <f t="shared" si="60"/>
        <v/>
      </c>
      <c r="W208" s="87"/>
      <c r="X208" s="91"/>
      <c r="Y208" s="91"/>
      <c r="Z208" s="91"/>
      <c r="AA208" s="91"/>
      <c r="AB208" s="91"/>
      <c r="AC208" s="77" t="str">
        <f t="shared" si="61"/>
        <v/>
      </c>
      <c r="AD208" s="87"/>
      <c r="AE208" s="91"/>
      <c r="AF208" s="91"/>
      <c r="AG208" s="77" t="str">
        <f t="shared" si="62"/>
        <v/>
      </c>
      <c r="AH208" s="87"/>
      <c r="AI208" s="91"/>
      <c r="AJ208" s="91"/>
      <c r="AK208" s="91"/>
      <c r="AL208" s="91"/>
      <c r="AM208" s="91"/>
      <c r="AN208" s="91"/>
      <c r="AO208" s="91"/>
      <c r="AP208" s="91"/>
      <c r="AQ208" s="77" t="str">
        <f t="shared" si="63"/>
        <v/>
      </c>
      <c r="AR208" s="87"/>
      <c r="AS208" s="91"/>
      <c r="AT208" s="91"/>
      <c r="AU208" s="77" t="str">
        <f t="shared" si="64"/>
        <v/>
      </c>
      <c r="AV208" s="87"/>
      <c r="AW208" s="91"/>
      <c r="AX208" s="91"/>
      <c r="AY208" s="91"/>
      <c r="AZ208" s="91"/>
      <c r="BA208" s="1" t="str">
        <f t="shared" si="65"/>
        <v/>
      </c>
      <c r="BB208" s="87"/>
      <c r="BC208" s="95" t="str">
        <f t="shared" si="66"/>
        <v/>
      </c>
      <c r="BD208" s="1" t="str">
        <f t="shared" si="67"/>
        <v/>
      </c>
      <c r="BE208" s="87"/>
      <c r="BF208" s="95" t="str">
        <f t="shared" si="68"/>
        <v/>
      </c>
      <c r="BG208" s="1" t="str">
        <f t="shared" si="69"/>
        <v/>
      </c>
      <c r="BH208" s="87"/>
      <c r="BI208" s="95" t="str">
        <f t="shared" si="70"/>
        <v/>
      </c>
      <c r="BJ208" s="2"/>
      <c r="BK208" s="100" t="str">
        <f t="shared" si="54"/>
        <v>Myliobatis aquila</v>
      </c>
      <c r="BL208" s="84" t="str">
        <f t="shared" si="55"/>
        <v>MYL</v>
      </c>
      <c r="BM208" s="237">
        <f t="shared" si="71"/>
        <v>0</v>
      </c>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row>
    <row r="209" spans="1:252" s="4" customFormat="1" ht="18" customHeight="1" x14ac:dyDescent="0.2">
      <c r="A209" s="237"/>
      <c r="B209" s="84" t="s">
        <v>113</v>
      </c>
      <c r="C209" s="100" t="s">
        <v>114</v>
      </c>
      <c r="D209" s="158" t="s">
        <v>115</v>
      </c>
      <c r="E209" s="158" t="s">
        <v>116</v>
      </c>
      <c r="F209" s="159" t="s">
        <v>117</v>
      </c>
      <c r="G209" s="168" t="str">
        <f t="shared" si="56"/>
        <v/>
      </c>
      <c r="H209" s="103"/>
      <c r="I209" s="77" t="str">
        <f t="shared" si="57"/>
        <v/>
      </c>
      <c r="J209" s="87"/>
      <c r="K209" s="90"/>
      <c r="L209" s="91"/>
      <c r="M209" s="91"/>
      <c r="N209" s="91"/>
      <c r="O209" s="91"/>
      <c r="P209" s="91"/>
      <c r="Q209" s="91"/>
      <c r="R209" s="91"/>
      <c r="S209" s="1" t="str">
        <f t="shared" si="58"/>
        <v/>
      </c>
      <c r="T209" s="87"/>
      <c r="U209" s="95" t="str">
        <f t="shared" si="59"/>
        <v/>
      </c>
      <c r="V209" s="77" t="str">
        <f t="shared" si="60"/>
        <v/>
      </c>
      <c r="W209" s="87"/>
      <c r="X209" s="91"/>
      <c r="Y209" s="91"/>
      <c r="Z209" s="91"/>
      <c r="AA209" s="91"/>
      <c r="AB209" s="91"/>
      <c r="AC209" s="77" t="str">
        <f t="shared" si="61"/>
        <v/>
      </c>
      <c r="AD209" s="87"/>
      <c r="AE209" s="91"/>
      <c r="AF209" s="91"/>
      <c r="AG209" s="77" t="str">
        <f t="shared" si="62"/>
        <v/>
      </c>
      <c r="AH209" s="87"/>
      <c r="AI209" s="91"/>
      <c r="AJ209" s="91"/>
      <c r="AK209" s="91"/>
      <c r="AL209" s="91"/>
      <c r="AM209" s="91"/>
      <c r="AN209" s="91"/>
      <c r="AO209" s="91"/>
      <c r="AP209" s="91"/>
      <c r="AQ209" s="77" t="str">
        <f t="shared" si="63"/>
        <v/>
      </c>
      <c r="AR209" s="87"/>
      <c r="AS209" s="91"/>
      <c r="AT209" s="91"/>
      <c r="AU209" s="77" t="str">
        <f t="shared" si="64"/>
        <v/>
      </c>
      <c r="AV209" s="87"/>
      <c r="AW209" s="91"/>
      <c r="AX209" s="91"/>
      <c r="AY209" s="91"/>
      <c r="AZ209" s="91"/>
      <c r="BA209" s="1" t="str">
        <f t="shared" si="65"/>
        <v/>
      </c>
      <c r="BB209" s="87"/>
      <c r="BC209" s="95" t="str">
        <f t="shared" si="66"/>
        <v/>
      </c>
      <c r="BD209" s="1" t="str">
        <f t="shared" si="67"/>
        <v/>
      </c>
      <c r="BE209" s="87"/>
      <c r="BF209" s="95" t="str">
        <f t="shared" si="68"/>
        <v/>
      </c>
      <c r="BG209" s="1" t="str">
        <f t="shared" si="69"/>
        <v/>
      </c>
      <c r="BH209" s="87"/>
      <c r="BI209" s="95" t="str">
        <f t="shared" si="70"/>
        <v/>
      </c>
      <c r="BJ209" s="2"/>
      <c r="BK209" s="100" t="str">
        <f t="shared" si="54"/>
        <v>Lamna nasus</v>
      </c>
      <c r="BL209" s="84" t="str">
        <f t="shared" si="55"/>
        <v>POR</v>
      </c>
      <c r="BM209" s="237">
        <f t="shared" si="71"/>
        <v>0</v>
      </c>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row>
    <row r="210" spans="1:252" s="4" customFormat="1" ht="18" customHeight="1" x14ac:dyDescent="0.2">
      <c r="A210" s="237"/>
      <c r="B210" s="84" t="s">
        <v>138</v>
      </c>
      <c r="C210" s="100" t="s">
        <v>1419</v>
      </c>
      <c r="D210" s="158" t="s">
        <v>139</v>
      </c>
      <c r="E210" s="158" t="s">
        <v>140</v>
      </c>
      <c r="F210" s="159" t="s">
        <v>141</v>
      </c>
      <c r="G210" s="168" t="str">
        <f t="shared" si="56"/>
        <v/>
      </c>
      <c r="H210" s="103"/>
      <c r="I210" s="77" t="str">
        <f t="shared" si="57"/>
        <v/>
      </c>
      <c r="J210" s="87"/>
      <c r="K210" s="90"/>
      <c r="L210" s="91"/>
      <c r="M210" s="91"/>
      <c r="N210" s="91"/>
      <c r="O210" s="91"/>
      <c r="P210" s="91"/>
      <c r="Q210" s="91"/>
      <c r="R210" s="91"/>
      <c r="S210" s="1" t="str">
        <f t="shared" si="58"/>
        <v/>
      </c>
      <c r="T210" s="87"/>
      <c r="U210" s="95" t="str">
        <f t="shared" si="59"/>
        <v/>
      </c>
      <c r="V210" s="77" t="str">
        <f t="shared" si="60"/>
        <v/>
      </c>
      <c r="W210" s="87"/>
      <c r="X210" s="91"/>
      <c r="Y210" s="91"/>
      <c r="Z210" s="91"/>
      <c r="AA210" s="91"/>
      <c r="AB210" s="91"/>
      <c r="AC210" s="77" t="str">
        <f t="shared" si="61"/>
        <v/>
      </c>
      <c r="AD210" s="87"/>
      <c r="AE210" s="91"/>
      <c r="AF210" s="91"/>
      <c r="AG210" s="77" t="str">
        <f t="shared" si="62"/>
        <v/>
      </c>
      <c r="AH210" s="87"/>
      <c r="AI210" s="91"/>
      <c r="AJ210" s="91"/>
      <c r="AK210" s="91"/>
      <c r="AL210" s="91"/>
      <c r="AM210" s="91"/>
      <c r="AN210" s="91"/>
      <c r="AO210" s="91"/>
      <c r="AP210" s="91"/>
      <c r="AQ210" s="77" t="str">
        <f t="shared" si="63"/>
        <v/>
      </c>
      <c r="AR210" s="87"/>
      <c r="AS210" s="91"/>
      <c r="AT210" s="91"/>
      <c r="AU210" s="77" t="str">
        <f t="shared" si="64"/>
        <v/>
      </c>
      <c r="AV210" s="87"/>
      <c r="AW210" s="91"/>
      <c r="AX210" s="91"/>
      <c r="AY210" s="91"/>
      <c r="AZ210" s="91"/>
      <c r="BA210" s="1" t="str">
        <f t="shared" si="65"/>
        <v/>
      </c>
      <c r="BB210" s="87"/>
      <c r="BC210" s="95" t="str">
        <f t="shared" si="66"/>
        <v/>
      </c>
      <c r="BD210" s="1" t="str">
        <f t="shared" si="67"/>
        <v/>
      </c>
      <c r="BE210" s="87"/>
      <c r="BF210" s="95" t="str">
        <f t="shared" si="68"/>
        <v/>
      </c>
      <c r="BG210" s="1" t="str">
        <f t="shared" si="69"/>
        <v/>
      </c>
      <c r="BH210" s="87"/>
      <c r="BI210" s="95" t="str">
        <f t="shared" si="70"/>
        <v/>
      </c>
      <c r="BJ210" s="2"/>
      <c r="BK210" s="100" t="str">
        <f t="shared" si="54"/>
        <v>Squalus blainville</v>
      </c>
      <c r="BL210" s="84" t="str">
        <f t="shared" si="55"/>
        <v>QUB</v>
      </c>
      <c r="BM210" s="237">
        <f t="shared" si="71"/>
        <v>0</v>
      </c>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row>
    <row r="211" spans="1:252" s="4" customFormat="1" ht="18" customHeight="1" x14ac:dyDescent="0.2">
      <c r="A211" s="237"/>
      <c r="B211" s="84" t="s">
        <v>1420</v>
      </c>
      <c r="C211" s="100" t="s">
        <v>1421</v>
      </c>
      <c r="D211" s="158" t="s">
        <v>1422</v>
      </c>
      <c r="E211" s="158"/>
      <c r="F211" s="159"/>
      <c r="G211" s="168" t="str">
        <f t="shared" si="56"/>
        <v/>
      </c>
      <c r="H211" s="103"/>
      <c r="I211" s="77" t="str">
        <f t="shared" si="57"/>
        <v/>
      </c>
      <c r="J211" s="87"/>
      <c r="K211" s="90"/>
      <c r="L211" s="91"/>
      <c r="M211" s="91"/>
      <c r="N211" s="91"/>
      <c r="O211" s="91"/>
      <c r="P211" s="91"/>
      <c r="Q211" s="91"/>
      <c r="R211" s="91"/>
      <c r="S211" s="1" t="str">
        <f t="shared" si="58"/>
        <v/>
      </c>
      <c r="T211" s="87"/>
      <c r="U211" s="95" t="str">
        <f t="shared" si="59"/>
        <v/>
      </c>
      <c r="V211" s="77" t="str">
        <f t="shared" si="60"/>
        <v/>
      </c>
      <c r="W211" s="87"/>
      <c r="X211" s="91"/>
      <c r="Y211" s="91"/>
      <c r="Z211" s="91"/>
      <c r="AA211" s="91"/>
      <c r="AB211" s="91"/>
      <c r="AC211" s="77" t="str">
        <f t="shared" si="61"/>
        <v/>
      </c>
      <c r="AD211" s="87"/>
      <c r="AE211" s="91"/>
      <c r="AF211" s="91"/>
      <c r="AG211" s="77" t="str">
        <f t="shared" si="62"/>
        <v/>
      </c>
      <c r="AH211" s="87"/>
      <c r="AI211" s="91"/>
      <c r="AJ211" s="91"/>
      <c r="AK211" s="91"/>
      <c r="AL211" s="91"/>
      <c r="AM211" s="91"/>
      <c r="AN211" s="91"/>
      <c r="AO211" s="91"/>
      <c r="AP211" s="91"/>
      <c r="AQ211" s="77" t="str">
        <f t="shared" si="63"/>
        <v/>
      </c>
      <c r="AR211" s="87"/>
      <c r="AS211" s="91"/>
      <c r="AT211" s="91"/>
      <c r="AU211" s="77" t="str">
        <f t="shared" si="64"/>
        <v/>
      </c>
      <c r="AV211" s="87"/>
      <c r="AW211" s="91"/>
      <c r="AX211" s="91"/>
      <c r="AY211" s="91"/>
      <c r="AZ211" s="91"/>
      <c r="BA211" s="1" t="str">
        <f t="shared" si="65"/>
        <v/>
      </c>
      <c r="BB211" s="87"/>
      <c r="BC211" s="95" t="str">
        <f t="shared" si="66"/>
        <v/>
      </c>
      <c r="BD211" s="1" t="str">
        <f t="shared" si="67"/>
        <v/>
      </c>
      <c r="BE211" s="87"/>
      <c r="BF211" s="95" t="str">
        <f t="shared" si="68"/>
        <v/>
      </c>
      <c r="BG211" s="1" t="str">
        <f t="shared" si="69"/>
        <v/>
      </c>
      <c r="BH211" s="87"/>
      <c r="BI211" s="95" t="str">
        <f t="shared" si="70"/>
        <v/>
      </c>
      <c r="BJ211" s="2"/>
      <c r="BK211" s="100" t="str">
        <f t="shared" si="54"/>
        <v>Rhinobatos rhinobatos</v>
      </c>
      <c r="BL211" s="84" t="str">
        <f t="shared" si="55"/>
        <v>RBX</v>
      </c>
      <c r="BM211" s="237">
        <f t="shared" si="71"/>
        <v>0</v>
      </c>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row>
    <row r="212" spans="1:252" s="4" customFormat="1" ht="18" customHeight="1" x14ac:dyDescent="0.2">
      <c r="A212" s="237"/>
      <c r="B212" s="84" t="s">
        <v>1423</v>
      </c>
      <c r="C212" s="100" t="s">
        <v>1424</v>
      </c>
      <c r="D212" s="158" t="s">
        <v>1425</v>
      </c>
      <c r="E212" s="158" t="s">
        <v>1426</v>
      </c>
      <c r="F212" s="159" t="s">
        <v>1427</v>
      </c>
      <c r="G212" s="168" t="str">
        <f t="shared" si="56"/>
        <v/>
      </c>
      <c r="H212" s="103"/>
      <c r="I212" s="77" t="str">
        <f t="shared" si="57"/>
        <v/>
      </c>
      <c r="J212" s="87"/>
      <c r="K212" s="90"/>
      <c r="L212" s="91"/>
      <c r="M212" s="91"/>
      <c r="N212" s="91"/>
      <c r="O212" s="91"/>
      <c r="P212" s="91"/>
      <c r="Q212" s="91"/>
      <c r="R212" s="91"/>
      <c r="S212" s="1" t="str">
        <f t="shared" si="58"/>
        <v/>
      </c>
      <c r="T212" s="87"/>
      <c r="U212" s="95" t="str">
        <f t="shared" si="59"/>
        <v/>
      </c>
      <c r="V212" s="77" t="str">
        <f t="shared" si="60"/>
        <v/>
      </c>
      <c r="W212" s="87"/>
      <c r="X212" s="91"/>
      <c r="Y212" s="91"/>
      <c r="Z212" s="91"/>
      <c r="AA212" s="91"/>
      <c r="AB212" s="91"/>
      <c r="AC212" s="77" t="str">
        <f t="shared" si="61"/>
        <v/>
      </c>
      <c r="AD212" s="87"/>
      <c r="AE212" s="91"/>
      <c r="AF212" s="91"/>
      <c r="AG212" s="77" t="str">
        <f t="shared" si="62"/>
        <v/>
      </c>
      <c r="AH212" s="87"/>
      <c r="AI212" s="91"/>
      <c r="AJ212" s="91"/>
      <c r="AK212" s="91"/>
      <c r="AL212" s="91"/>
      <c r="AM212" s="91"/>
      <c r="AN212" s="91"/>
      <c r="AO212" s="91"/>
      <c r="AP212" s="91"/>
      <c r="AQ212" s="77" t="str">
        <f t="shared" si="63"/>
        <v/>
      </c>
      <c r="AR212" s="87"/>
      <c r="AS212" s="91"/>
      <c r="AT212" s="91"/>
      <c r="AU212" s="77" t="str">
        <f t="shared" si="64"/>
        <v/>
      </c>
      <c r="AV212" s="87"/>
      <c r="AW212" s="91"/>
      <c r="AX212" s="91"/>
      <c r="AY212" s="91"/>
      <c r="AZ212" s="91"/>
      <c r="BA212" s="1" t="str">
        <f t="shared" si="65"/>
        <v/>
      </c>
      <c r="BB212" s="87"/>
      <c r="BC212" s="95" t="str">
        <f t="shared" si="66"/>
        <v/>
      </c>
      <c r="BD212" s="1" t="str">
        <f t="shared" si="67"/>
        <v/>
      </c>
      <c r="BE212" s="87"/>
      <c r="BF212" s="95" t="str">
        <f t="shared" si="68"/>
        <v/>
      </c>
      <c r="BG212" s="1" t="str">
        <f t="shared" si="69"/>
        <v/>
      </c>
      <c r="BH212" s="87"/>
      <c r="BI212" s="95" t="str">
        <f t="shared" si="70"/>
        <v/>
      </c>
      <c r="BJ212" s="2"/>
      <c r="BK212" s="100" t="str">
        <f t="shared" si="54"/>
        <v>Raja alba</v>
      </c>
      <c r="BL212" s="84" t="str">
        <f t="shared" si="55"/>
        <v>RJA</v>
      </c>
      <c r="BM212" s="237">
        <f t="shared" si="71"/>
        <v>0</v>
      </c>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row>
    <row r="213" spans="1:252" s="4" customFormat="1" ht="18" customHeight="1" x14ac:dyDescent="0.2">
      <c r="A213" s="237"/>
      <c r="B213" s="84" t="s">
        <v>197</v>
      </c>
      <c r="C213" s="100" t="s">
        <v>198</v>
      </c>
      <c r="D213" s="158" t="s">
        <v>199</v>
      </c>
      <c r="E213" s="158" t="s">
        <v>200</v>
      </c>
      <c r="F213" s="159" t="s">
        <v>201</v>
      </c>
      <c r="G213" s="168" t="str">
        <f t="shared" si="56"/>
        <v/>
      </c>
      <c r="H213" s="103"/>
      <c r="I213" s="77" t="str">
        <f t="shared" si="57"/>
        <v/>
      </c>
      <c r="J213" s="87"/>
      <c r="K213" s="90"/>
      <c r="L213" s="91"/>
      <c r="M213" s="91"/>
      <c r="N213" s="91"/>
      <c r="O213" s="91"/>
      <c r="P213" s="91"/>
      <c r="Q213" s="91"/>
      <c r="R213" s="91"/>
      <c r="S213" s="1" t="str">
        <f t="shared" si="58"/>
        <v/>
      </c>
      <c r="T213" s="87"/>
      <c r="U213" s="95" t="str">
        <f t="shared" si="59"/>
        <v/>
      </c>
      <c r="V213" s="77" t="str">
        <f t="shared" si="60"/>
        <v/>
      </c>
      <c r="W213" s="87"/>
      <c r="X213" s="91"/>
      <c r="Y213" s="91"/>
      <c r="Z213" s="91"/>
      <c r="AA213" s="91"/>
      <c r="AB213" s="91"/>
      <c r="AC213" s="77" t="str">
        <f t="shared" si="61"/>
        <v/>
      </c>
      <c r="AD213" s="87"/>
      <c r="AE213" s="91"/>
      <c r="AF213" s="91"/>
      <c r="AG213" s="77" t="str">
        <f t="shared" si="62"/>
        <v/>
      </c>
      <c r="AH213" s="87"/>
      <c r="AI213" s="91"/>
      <c r="AJ213" s="91"/>
      <c r="AK213" s="91"/>
      <c r="AL213" s="91"/>
      <c r="AM213" s="91"/>
      <c r="AN213" s="91"/>
      <c r="AO213" s="91"/>
      <c r="AP213" s="91"/>
      <c r="AQ213" s="77" t="str">
        <f t="shared" si="63"/>
        <v/>
      </c>
      <c r="AR213" s="87"/>
      <c r="AS213" s="91"/>
      <c r="AT213" s="91"/>
      <c r="AU213" s="77" t="str">
        <f t="shared" si="64"/>
        <v/>
      </c>
      <c r="AV213" s="87"/>
      <c r="AW213" s="91"/>
      <c r="AX213" s="91"/>
      <c r="AY213" s="91"/>
      <c r="AZ213" s="91"/>
      <c r="BA213" s="1" t="str">
        <f t="shared" si="65"/>
        <v/>
      </c>
      <c r="BB213" s="87"/>
      <c r="BC213" s="95" t="str">
        <f t="shared" si="66"/>
        <v/>
      </c>
      <c r="BD213" s="1" t="str">
        <f t="shared" si="67"/>
        <v/>
      </c>
      <c r="BE213" s="87"/>
      <c r="BF213" s="95" t="str">
        <f t="shared" si="68"/>
        <v/>
      </c>
      <c r="BG213" s="1" t="str">
        <f t="shared" si="69"/>
        <v/>
      </c>
      <c r="BH213" s="87"/>
      <c r="BI213" s="95" t="str">
        <f t="shared" si="70"/>
        <v/>
      </c>
      <c r="BJ213" s="2"/>
      <c r="BK213" s="100" t="str">
        <f t="shared" si="54"/>
        <v>Raja clavata</v>
      </c>
      <c r="BL213" s="84" t="str">
        <f t="shared" si="55"/>
        <v>RJC</v>
      </c>
      <c r="BM213" s="237">
        <f t="shared" si="71"/>
        <v>0</v>
      </c>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row>
    <row r="214" spans="1:252" s="4" customFormat="1" ht="18" customHeight="1" x14ac:dyDescent="0.2">
      <c r="A214" s="237"/>
      <c r="B214" s="84" t="s">
        <v>1428</v>
      </c>
      <c r="C214" s="100" t="s">
        <v>1429</v>
      </c>
      <c r="D214" s="158" t="s">
        <v>1430</v>
      </c>
      <c r="E214" s="158" t="s">
        <v>1431</v>
      </c>
      <c r="F214" s="159" t="s">
        <v>1432</v>
      </c>
      <c r="G214" s="168" t="str">
        <f t="shared" si="56"/>
        <v/>
      </c>
      <c r="H214" s="103"/>
      <c r="I214" s="77" t="str">
        <f t="shared" si="57"/>
        <v/>
      </c>
      <c r="J214" s="87"/>
      <c r="K214" s="90"/>
      <c r="L214" s="91"/>
      <c r="M214" s="91"/>
      <c r="N214" s="91"/>
      <c r="O214" s="91"/>
      <c r="P214" s="91"/>
      <c r="Q214" s="91"/>
      <c r="R214" s="91"/>
      <c r="S214" s="1" t="str">
        <f t="shared" si="58"/>
        <v/>
      </c>
      <c r="T214" s="87"/>
      <c r="U214" s="95" t="str">
        <f t="shared" si="59"/>
        <v/>
      </c>
      <c r="V214" s="77" t="str">
        <f t="shared" si="60"/>
        <v/>
      </c>
      <c r="W214" s="87"/>
      <c r="X214" s="91"/>
      <c r="Y214" s="91"/>
      <c r="Z214" s="91"/>
      <c r="AA214" s="91"/>
      <c r="AB214" s="91"/>
      <c r="AC214" s="77" t="str">
        <f t="shared" si="61"/>
        <v/>
      </c>
      <c r="AD214" s="87"/>
      <c r="AE214" s="91"/>
      <c r="AF214" s="91"/>
      <c r="AG214" s="77" t="str">
        <f t="shared" si="62"/>
        <v/>
      </c>
      <c r="AH214" s="87"/>
      <c r="AI214" s="91"/>
      <c r="AJ214" s="91"/>
      <c r="AK214" s="91"/>
      <c r="AL214" s="91"/>
      <c r="AM214" s="91"/>
      <c r="AN214" s="91"/>
      <c r="AO214" s="91"/>
      <c r="AP214" s="91"/>
      <c r="AQ214" s="77" t="str">
        <f t="shared" si="63"/>
        <v/>
      </c>
      <c r="AR214" s="87"/>
      <c r="AS214" s="91"/>
      <c r="AT214" s="91"/>
      <c r="AU214" s="77" t="str">
        <f t="shared" si="64"/>
        <v/>
      </c>
      <c r="AV214" s="87"/>
      <c r="AW214" s="91"/>
      <c r="AX214" s="91"/>
      <c r="AY214" s="91"/>
      <c r="AZ214" s="91"/>
      <c r="BA214" s="1" t="str">
        <f t="shared" si="65"/>
        <v/>
      </c>
      <c r="BB214" s="87"/>
      <c r="BC214" s="95" t="str">
        <f t="shared" si="66"/>
        <v/>
      </c>
      <c r="BD214" s="1" t="str">
        <f t="shared" si="67"/>
        <v/>
      </c>
      <c r="BE214" s="87"/>
      <c r="BF214" s="95" t="str">
        <f t="shared" si="68"/>
        <v/>
      </c>
      <c r="BG214" s="1" t="str">
        <f t="shared" si="69"/>
        <v/>
      </c>
      <c r="BH214" s="87"/>
      <c r="BI214" s="95" t="str">
        <f t="shared" si="70"/>
        <v/>
      </c>
      <c r="BJ214" s="2"/>
      <c r="BK214" s="100" t="str">
        <f t="shared" si="54"/>
        <v>Raja montagui</v>
      </c>
      <c r="BL214" s="84" t="str">
        <f t="shared" si="55"/>
        <v>RJM</v>
      </c>
      <c r="BM214" s="237">
        <f t="shared" si="71"/>
        <v>0</v>
      </c>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row>
    <row r="215" spans="1:252" s="4" customFormat="1" ht="18" customHeight="1" x14ac:dyDescent="0.2">
      <c r="A215" s="237"/>
      <c r="B215" s="84" t="s">
        <v>1433</v>
      </c>
      <c r="C215" s="100" t="s">
        <v>1434</v>
      </c>
      <c r="D215" s="158" t="s">
        <v>1435</v>
      </c>
      <c r="E215" s="158" t="s">
        <v>1436</v>
      </c>
      <c r="F215" s="159" t="s">
        <v>1437</v>
      </c>
      <c r="G215" s="168" t="str">
        <f t="shared" si="56"/>
        <v/>
      </c>
      <c r="H215" s="103"/>
      <c r="I215" s="77" t="str">
        <f t="shared" si="57"/>
        <v/>
      </c>
      <c r="J215" s="87"/>
      <c r="K215" s="90"/>
      <c r="L215" s="91"/>
      <c r="M215" s="91"/>
      <c r="N215" s="91"/>
      <c r="O215" s="91"/>
      <c r="P215" s="91"/>
      <c r="Q215" s="91"/>
      <c r="R215" s="91"/>
      <c r="S215" s="1" t="str">
        <f t="shared" si="58"/>
        <v/>
      </c>
      <c r="T215" s="87"/>
      <c r="U215" s="95" t="str">
        <f t="shared" si="59"/>
        <v/>
      </c>
      <c r="V215" s="77" t="str">
        <f t="shared" si="60"/>
        <v/>
      </c>
      <c r="W215" s="87"/>
      <c r="X215" s="91"/>
      <c r="Y215" s="91"/>
      <c r="Z215" s="91"/>
      <c r="AA215" s="91"/>
      <c r="AB215" s="91"/>
      <c r="AC215" s="77" t="str">
        <f t="shared" si="61"/>
        <v/>
      </c>
      <c r="AD215" s="87"/>
      <c r="AE215" s="91"/>
      <c r="AF215" s="91"/>
      <c r="AG215" s="77" t="str">
        <f t="shared" si="62"/>
        <v/>
      </c>
      <c r="AH215" s="87"/>
      <c r="AI215" s="91"/>
      <c r="AJ215" s="91"/>
      <c r="AK215" s="91"/>
      <c r="AL215" s="91"/>
      <c r="AM215" s="91"/>
      <c r="AN215" s="91"/>
      <c r="AO215" s="91"/>
      <c r="AP215" s="91"/>
      <c r="AQ215" s="77" t="str">
        <f t="shared" si="63"/>
        <v/>
      </c>
      <c r="AR215" s="87"/>
      <c r="AS215" s="91"/>
      <c r="AT215" s="91"/>
      <c r="AU215" s="77" t="str">
        <f t="shared" si="64"/>
        <v/>
      </c>
      <c r="AV215" s="87"/>
      <c r="AW215" s="91"/>
      <c r="AX215" s="91"/>
      <c r="AY215" s="91"/>
      <c r="AZ215" s="91"/>
      <c r="BA215" s="1" t="str">
        <f t="shared" si="65"/>
        <v/>
      </c>
      <c r="BB215" s="87"/>
      <c r="BC215" s="95" t="str">
        <f t="shared" si="66"/>
        <v/>
      </c>
      <c r="BD215" s="1" t="str">
        <f t="shared" si="67"/>
        <v/>
      </c>
      <c r="BE215" s="87"/>
      <c r="BF215" s="95" t="str">
        <f t="shared" si="68"/>
        <v/>
      </c>
      <c r="BG215" s="1" t="str">
        <f t="shared" si="69"/>
        <v/>
      </c>
      <c r="BH215" s="87"/>
      <c r="BI215" s="95" t="str">
        <f t="shared" si="70"/>
        <v/>
      </c>
      <c r="BJ215" s="2"/>
      <c r="BK215" s="100" t="str">
        <f t="shared" si="54"/>
        <v>Raja naevus</v>
      </c>
      <c r="BL215" s="84" t="str">
        <f t="shared" si="55"/>
        <v>RJN</v>
      </c>
      <c r="BM215" s="237">
        <f t="shared" si="71"/>
        <v>0</v>
      </c>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row>
    <row r="216" spans="1:252" s="4" customFormat="1" ht="18" customHeight="1" x14ac:dyDescent="0.2">
      <c r="A216" s="237"/>
      <c r="B216" s="84" t="s">
        <v>1438</v>
      </c>
      <c r="C216" s="100" t="s">
        <v>1439</v>
      </c>
      <c r="D216" s="158" t="s">
        <v>1440</v>
      </c>
      <c r="E216" s="158" t="s">
        <v>1441</v>
      </c>
      <c r="F216" s="159" t="s">
        <v>1442</v>
      </c>
      <c r="G216" s="168" t="str">
        <f t="shared" si="56"/>
        <v/>
      </c>
      <c r="H216" s="103"/>
      <c r="I216" s="77" t="str">
        <f t="shared" si="57"/>
        <v/>
      </c>
      <c r="J216" s="87"/>
      <c r="K216" s="90"/>
      <c r="L216" s="91"/>
      <c r="M216" s="91"/>
      <c r="N216" s="91"/>
      <c r="O216" s="91"/>
      <c r="P216" s="91"/>
      <c r="Q216" s="91"/>
      <c r="R216" s="91"/>
      <c r="S216" s="1" t="str">
        <f t="shared" si="58"/>
        <v/>
      </c>
      <c r="T216" s="87"/>
      <c r="U216" s="95" t="str">
        <f t="shared" si="59"/>
        <v/>
      </c>
      <c r="V216" s="77" t="str">
        <f t="shared" si="60"/>
        <v/>
      </c>
      <c r="W216" s="87"/>
      <c r="X216" s="91"/>
      <c r="Y216" s="91"/>
      <c r="Z216" s="91"/>
      <c r="AA216" s="91"/>
      <c r="AB216" s="91"/>
      <c r="AC216" s="77" t="str">
        <f t="shared" si="61"/>
        <v/>
      </c>
      <c r="AD216" s="87"/>
      <c r="AE216" s="91"/>
      <c r="AF216" s="91"/>
      <c r="AG216" s="77" t="str">
        <f t="shared" si="62"/>
        <v/>
      </c>
      <c r="AH216" s="87"/>
      <c r="AI216" s="91"/>
      <c r="AJ216" s="91"/>
      <c r="AK216" s="91"/>
      <c r="AL216" s="91"/>
      <c r="AM216" s="91"/>
      <c r="AN216" s="91"/>
      <c r="AO216" s="91"/>
      <c r="AP216" s="91"/>
      <c r="AQ216" s="77" t="str">
        <f t="shared" si="63"/>
        <v/>
      </c>
      <c r="AR216" s="87"/>
      <c r="AS216" s="91"/>
      <c r="AT216" s="91"/>
      <c r="AU216" s="77" t="str">
        <f t="shared" si="64"/>
        <v/>
      </c>
      <c r="AV216" s="87"/>
      <c r="AW216" s="91"/>
      <c r="AX216" s="91"/>
      <c r="AY216" s="91"/>
      <c r="AZ216" s="91"/>
      <c r="BA216" s="1" t="str">
        <f t="shared" si="65"/>
        <v/>
      </c>
      <c r="BB216" s="87"/>
      <c r="BC216" s="95" t="str">
        <f t="shared" si="66"/>
        <v/>
      </c>
      <c r="BD216" s="1" t="str">
        <f t="shared" si="67"/>
        <v/>
      </c>
      <c r="BE216" s="87"/>
      <c r="BF216" s="95" t="str">
        <f t="shared" si="68"/>
        <v/>
      </c>
      <c r="BG216" s="1" t="str">
        <f t="shared" si="69"/>
        <v/>
      </c>
      <c r="BH216" s="87"/>
      <c r="BI216" s="95" t="str">
        <f t="shared" si="70"/>
        <v/>
      </c>
      <c r="BJ216" s="2"/>
      <c r="BK216" s="100" t="str">
        <f t="shared" si="54"/>
        <v>Hexanchus griseus</v>
      </c>
      <c r="BL216" s="84" t="str">
        <f t="shared" si="55"/>
        <v>SBL</v>
      </c>
      <c r="BM216" s="237">
        <f t="shared" si="71"/>
        <v>0</v>
      </c>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row>
    <row r="217" spans="1:252" s="14" customFormat="1" ht="18" customHeight="1" x14ac:dyDescent="0.2">
      <c r="A217" s="237"/>
      <c r="B217" s="84" t="s">
        <v>757</v>
      </c>
      <c r="C217" s="100" t="s">
        <v>758</v>
      </c>
      <c r="D217" s="158" t="s">
        <v>759</v>
      </c>
      <c r="E217" s="158" t="s">
        <v>760</v>
      </c>
      <c r="F217" s="159" t="s">
        <v>761</v>
      </c>
      <c r="G217" s="168" t="str">
        <f t="shared" si="56"/>
        <v/>
      </c>
      <c r="H217" s="103"/>
      <c r="I217" s="77" t="str">
        <f t="shared" si="57"/>
        <v/>
      </c>
      <c r="J217" s="87"/>
      <c r="K217" s="90"/>
      <c r="L217" s="91"/>
      <c r="M217" s="91"/>
      <c r="N217" s="91"/>
      <c r="O217" s="91"/>
      <c r="P217" s="91"/>
      <c r="Q217" s="91"/>
      <c r="R217" s="91"/>
      <c r="S217" s="1" t="str">
        <f t="shared" si="58"/>
        <v/>
      </c>
      <c r="T217" s="87"/>
      <c r="U217" s="95" t="str">
        <f t="shared" si="59"/>
        <v/>
      </c>
      <c r="V217" s="77" t="str">
        <f t="shared" si="60"/>
        <v/>
      </c>
      <c r="W217" s="87"/>
      <c r="X217" s="91"/>
      <c r="Y217" s="91"/>
      <c r="Z217" s="91"/>
      <c r="AA217" s="91"/>
      <c r="AB217" s="91"/>
      <c r="AC217" s="77" t="str">
        <f t="shared" si="61"/>
        <v/>
      </c>
      <c r="AD217" s="87"/>
      <c r="AE217" s="91"/>
      <c r="AF217" s="91"/>
      <c r="AG217" s="77" t="str">
        <f t="shared" si="62"/>
        <v/>
      </c>
      <c r="AH217" s="87"/>
      <c r="AI217" s="91"/>
      <c r="AJ217" s="91"/>
      <c r="AK217" s="91"/>
      <c r="AL217" s="91"/>
      <c r="AM217" s="91"/>
      <c r="AN217" s="91"/>
      <c r="AO217" s="91"/>
      <c r="AP217" s="91"/>
      <c r="AQ217" s="77" t="str">
        <f t="shared" si="63"/>
        <v/>
      </c>
      <c r="AR217" s="87"/>
      <c r="AS217" s="91"/>
      <c r="AT217" s="91"/>
      <c r="AU217" s="77" t="str">
        <f t="shared" si="64"/>
        <v/>
      </c>
      <c r="AV217" s="87"/>
      <c r="AW217" s="91"/>
      <c r="AX217" s="91"/>
      <c r="AY217" s="91"/>
      <c r="AZ217" s="91"/>
      <c r="BA217" s="1" t="str">
        <f t="shared" si="65"/>
        <v/>
      </c>
      <c r="BB217" s="87"/>
      <c r="BC217" s="95" t="str">
        <f t="shared" si="66"/>
        <v/>
      </c>
      <c r="BD217" s="1" t="str">
        <f t="shared" si="67"/>
        <v/>
      </c>
      <c r="BE217" s="87"/>
      <c r="BF217" s="95" t="str">
        <f t="shared" si="68"/>
        <v/>
      </c>
      <c r="BG217" s="1" t="str">
        <f t="shared" si="69"/>
        <v/>
      </c>
      <c r="BH217" s="87"/>
      <c r="BI217" s="95" t="str">
        <f t="shared" si="70"/>
        <v/>
      </c>
      <c r="BJ217" s="2"/>
      <c r="BK217" s="100" t="str">
        <f t="shared" si="54"/>
        <v>Dalatias licha</v>
      </c>
      <c r="BL217" s="84" t="str">
        <f t="shared" si="55"/>
        <v>SCK</v>
      </c>
      <c r="BM217" s="237">
        <f t="shared" si="71"/>
        <v>0</v>
      </c>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row>
    <row r="218" spans="1:252" s="4" customFormat="1" ht="18" customHeight="1" x14ac:dyDescent="0.2">
      <c r="A218" s="237"/>
      <c r="B218" s="84" t="s">
        <v>118</v>
      </c>
      <c r="C218" s="100" t="s">
        <v>119</v>
      </c>
      <c r="D218" s="158" t="s">
        <v>120</v>
      </c>
      <c r="E218" s="158" t="s">
        <v>121</v>
      </c>
      <c r="F218" s="159" t="s">
        <v>122</v>
      </c>
      <c r="G218" s="168" t="str">
        <f t="shared" si="56"/>
        <v/>
      </c>
      <c r="H218" s="103"/>
      <c r="I218" s="77" t="str">
        <f t="shared" si="57"/>
        <v/>
      </c>
      <c r="J218" s="87"/>
      <c r="K218" s="90"/>
      <c r="L218" s="91"/>
      <c r="M218" s="91"/>
      <c r="N218" s="91"/>
      <c r="O218" s="91"/>
      <c r="P218" s="91"/>
      <c r="Q218" s="91"/>
      <c r="R218" s="91"/>
      <c r="S218" s="1" t="str">
        <f t="shared" si="58"/>
        <v/>
      </c>
      <c r="T218" s="87"/>
      <c r="U218" s="95" t="str">
        <f t="shared" si="59"/>
        <v/>
      </c>
      <c r="V218" s="77" t="str">
        <f t="shared" si="60"/>
        <v/>
      </c>
      <c r="W218" s="87"/>
      <c r="X218" s="91"/>
      <c r="Y218" s="91"/>
      <c r="Z218" s="91"/>
      <c r="AA218" s="91"/>
      <c r="AB218" s="91"/>
      <c r="AC218" s="77" t="str">
        <f t="shared" si="61"/>
        <v/>
      </c>
      <c r="AD218" s="87"/>
      <c r="AE218" s="91"/>
      <c r="AF218" s="91"/>
      <c r="AG218" s="77" t="str">
        <f t="shared" si="62"/>
        <v/>
      </c>
      <c r="AH218" s="87"/>
      <c r="AI218" s="91"/>
      <c r="AJ218" s="91"/>
      <c r="AK218" s="91"/>
      <c r="AL218" s="91"/>
      <c r="AM218" s="91"/>
      <c r="AN218" s="91"/>
      <c r="AO218" s="91"/>
      <c r="AP218" s="91"/>
      <c r="AQ218" s="77" t="str">
        <f t="shared" si="63"/>
        <v/>
      </c>
      <c r="AR218" s="87"/>
      <c r="AS218" s="91"/>
      <c r="AT218" s="91"/>
      <c r="AU218" s="77" t="str">
        <f t="shared" si="64"/>
        <v/>
      </c>
      <c r="AV218" s="87"/>
      <c r="AW218" s="91"/>
      <c r="AX218" s="91"/>
      <c r="AY218" s="91"/>
      <c r="AZ218" s="91"/>
      <c r="BA218" s="1" t="str">
        <f t="shared" si="65"/>
        <v/>
      </c>
      <c r="BB218" s="87"/>
      <c r="BC218" s="95" t="str">
        <f t="shared" si="66"/>
        <v/>
      </c>
      <c r="BD218" s="1" t="str">
        <f t="shared" si="67"/>
        <v/>
      </c>
      <c r="BE218" s="87"/>
      <c r="BF218" s="95" t="str">
        <f t="shared" si="68"/>
        <v/>
      </c>
      <c r="BG218" s="1" t="str">
        <f t="shared" si="69"/>
        <v/>
      </c>
      <c r="BH218" s="87"/>
      <c r="BI218" s="95" t="str">
        <f t="shared" si="70"/>
        <v/>
      </c>
      <c r="BJ218" s="2"/>
      <c r="BK218" s="100" t="str">
        <f t="shared" si="54"/>
        <v>Scyliorhinus spp</v>
      </c>
      <c r="BL218" s="84" t="str">
        <f t="shared" si="55"/>
        <v>SCL</v>
      </c>
      <c r="BM218" s="237">
        <f t="shared" si="71"/>
        <v>0</v>
      </c>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row>
    <row r="219" spans="1:252" s="14" customFormat="1" ht="18" customHeight="1" x14ac:dyDescent="0.2">
      <c r="A219" s="237"/>
      <c r="B219" s="84" t="s">
        <v>641</v>
      </c>
      <c r="C219" s="100" t="s">
        <v>642</v>
      </c>
      <c r="D219" s="158" t="s">
        <v>643</v>
      </c>
      <c r="E219" s="158" t="s">
        <v>1443</v>
      </c>
      <c r="F219" s="159" t="s">
        <v>644</v>
      </c>
      <c r="G219" s="168" t="str">
        <f t="shared" si="56"/>
        <v/>
      </c>
      <c r="H219" s="103"/>
      <c r="I219" s="77" t="str">
        <f t="shared" si="57"/>
        <v/>
      </c>
      <c r="J219" s="87"/>
      <c r="K219" s="90"/>
      <c r="L219" s="91"/>
      <c r="M219" s="91"/>
      <c r="N219" s="91"/>
      <c r="O219" s="91"/>
      <c r="P219" s="91"/>
      <c r="Q219" s="91"/>
      <c r="R219" s="91"/>
      <c r="S219" s="1" t="str">
        <f t="shared" si="58"/>
        <v/>
      </c>
      <c r="T219" s="87"/>
      <c r="U219" s="95" t="str">
        <f t="shared" si="59"/>
        <v/>
      </c>
      <c r="V219" s="77" t="str">
        <f t="shared" si="60"/>
        <v/>
      </c>
      <c r="W219" s="87"/>
      <c r="X219" s="91"/>
      <c r="Y219" s="91"/>
      <c r="Z219" s="91"/>
      <c r="AA219" s="91"/>
      <c r="AB219" s="91"/>
      <c r="AC219" s="77" t="str">
        <f t="shared" si="61"/>
        <v/>
      </c>
      <c r="AD219" s="87"/>
      <c r="AE219" s="91"/>
      <c r="AF219" s="91"/>
      <c r="AG219" s="77" t="str">
        <f t="shared" si="62"/>
        <v/>
      </c>
      <c r="AH219" s="87"/>
      <c r="AI219" s="91"/>
      <c r="AJ219" s="91"/>
      <c r="AK219" s="91"/>
      <c r="AL219" s="91"/>
      <c r="AM219" s="91"/>
      <c r="AN219" s="91"/>
      <c r="AO219" s="91"/>
      <c r="AP219" s="91"/>
      <c r="AQ219" s="77" t="str">
        <f t="shared" si="63"/>
        <v/>
      </c>
      <c r="AR219" s="87"/>
      <c r="AS219" s="91"/>
      <c r="AT219" s="91"/>
      <c r="AU219" s="77" t="str">
        <f t="shared" si="64"/>
        <v/>
      </c>
      <c r="AV219" s="87"/>
      <c r="AW219" s="91"/>
      <c r="AX219" s="91"/>
      <c r="AY219" s="91"/>
      <c r="AZ219" s="91"/>
      <c r="BA219" s="1" t="str">
        <f t="shared" si="65"/>
        <v/>
      </c>
      <c r="BB219" s="87"/>
      <c r="BC219" s="95" t="str">
        <f t="shared" si="66"/>
        <v/>
      </c>
      <c r="BD219" s="1" t="str">
        <f t="shared" si="67"/>
        <v/>
      </c>
      <c r="BE219" s="87"/>
      <c r="BF219" s="95" t="str">
        <f t="shared" si="68"/>
        <v/>
      </c>
      <c r="BG219" s="1" t="str">
        <f t="shared" si="69"/>
        <v/>
      </c>
      <c r="BH219" s="87"/>
      <c r="BI219" s="95" t="str">
        <f t="shared" si="70"/>
        <v/>
      </c>
      <c r="BJ219" s="2"/>
      <c r="BK219" s="100" t="str">
        <f t="shared" si="54"/>
        <v>Mustelus spp</v>
      </c>
      <c r="BL219" s="84" t="str">
        <f t="shared" si="55"/>
        <v>SDV</v>
      </c>
      <c r="BM219" s="237">
        <f t="shared" si="71"/>
        <v>0</v>
      </c>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row>
    <row r="220" spans="1:252" s="4" customFormat="1" ht="18" customHeight="1" x14ac:dyDescent="0.2">
      <c r="A220" s="237"/>
      <c r="B220" s="84" t="s">
        <v>128</v>
      </c>
      <c r="C220" s="100" t="s">
        <v>129</v>
      </c>
      <c r="D220" s="158" t="s">
        <v>130</v>
      </c>
      <c r="E220" s="158" t="s">
        <v>131</v>
      </c>
      <c r="F220" s="159" t="s">
        <v>132</v>
      </c>
      <c r="G220" s="168" t="str">
        <f t="shared" si="56"/>
        <v/>
      </c>
      <c r="H220" s="103"/>
      <c r="I220" s="77" t="str">
        <f t="shared" si="57"/>
        <v/>
      </c>
      <c r="J220" s="87"/>
      <c r="K220" s="90"/>
      <c r="L220" s="91"/>
      <c r="M220" s="91"/>
      <c r="N220" s="91"/>
      <c r="O220" s="91"/>
      <c r="P220" s="91"/>
      <c r="Q220" s="91"/>
      <c r="R220" s="91"/>
      <c r="S220" s="1" t="str">
        <f t="shared" si="58"/>
        <v/>
      </c>
      <c r="T220" s="87"/>
      <c r="U220" s="95" t="str">
        <f t="shared" si="59"/>
        <v/>
      </c>
      <c r="V220" s="77" t="str">
        <f t="shared" si="60"/>
        <v/>
      </c>
      <c r="W220" s="87"/>
      <c r="X220" s="91"/>
      <c r="Y220" s="91"/>
      <c r="Z220" s="91"/>
      <c r="AA220" s="91"/>
      <c r="AB220" s="91"/>
      <c r="AC220" s="77" t="str">
        <f t="shared" si="61"/>
        <v/>
      </c>
      <c r="AD220" s="87"/>
      <c r="AE220" s="91"/>
      <c r="AF220" s="91"/>
      <c r="AG220" s="77" t="str">
        <f t="shared" si="62"/>
        <v/>
      </c>
      <c r="AH220" s="87"/>
      <c r="AI220" s="91"/>
      <c r="AJ220" s="91"/>
      <c r="AK220" s="91"/>
      <c r="AL220" s="91"/>
      <c r="AM220" s="91"/>
      <c r="AN220" s="91"/>
      <c r="AO220" s="91"/>
      <c r="AP220" s="91"/>
      <c r="AQ220" s="77" t="str">
        <f t="shared" si="63"/>
        <v/>
      </c>
      <c r="AR220" s="87"/>
      <c r="AS220" s="91"/>
      <c r="AT220" s="91"/>
      <c r="AU220" s="77" t="str">
        <f t="shared" si="64"/>
        <v/>
      </c>
      <c r="AV220" s="87"/>
      <c r="AW220" s="91"/>
      <c r="AX220" s="91"/>
      <c r="AY220" s="91"/>
      <c r="AZ220" s="91"/>
      <c r="BA220" s="1" t="str">
        <f t="shared" si="65"/>
        <v/>
      </c>
      <c r="BB220" s="87"/>
      <c r="BC220" s="95" t="str">
        <f t="shared" si="66"/>
        <v/>
      </c>
      <c r="BD220" s="1" t="str">
        <f t="shared" si="67"/>
        <v/>
      </c>
      <c r="BE220" s="87"/>
      <c r="BF220" s="95" t="str">
        <f t="shared" si="68"/>
        <v/>
      </c>
      <c r="BG220" s="1" t="str">
        <f t="shared" si="69"/>
        <v/>
      </c>
      <c r="BH220" s="87"/>
      <c r="BI220" s="95" t="str">
        <f t="shared" si="70"/>
        <v/>
      </c>
      <c r="BJ220" s="2"/>
      <c r="BK220" s="100" t="str">
        <f t="shared" si="54"/>
        <v>Galeus melastomus</v>
      </c>
      <c r="BL220" s="84" t="str">
        <f t="shared" si="55"/>
        <v>SHO</v>
      </c>
      <c r="BM220" s="237">
        <f t="shared" si="71"/>
        <v>0</v>
      </c>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row>
    <row r="221" spans="1:252" s="14" customFormat="1" ht="18" customHeight="1" x14ac:dyDescent="0.2">
      <c r="A221" s="237"/>
      <c r="B221" s="84" t="s">
        <v>202</v>
      </c>
      <c r="C221" s="100" t="s">
        <v>203</v>
      </c>
      <c r="D221" s="158" t="s">
        <v>204</v>
      </c>
      <c r="E221" s="158" t="s">
        <v>205</v>
      </c>
      <c r="F221" s="159" t="s">
        <v>206</v>
      </c>
      <c r="G221" s="168" t="str">
        <f t="shared" si="56"/>
        <v/>
      </c>
      <c r="H221" s="103"/>
      <c r="I221" s="77" t="str">
        <f t="shared" si="57"/>
        <v/>
      </c>
      <c r="J221" s="87"/>
      <c r="K221" s="90"/>
      <c r="L221" s="91"/>
      <c r="M221" s="91"/>
      <c r="N221" s="91"/>
      <c r="O221" s="91"/>
      <c r="P221" s="91"/>
      <c r="Q221" s="91"/>
      <c r="R221" s="91"/>
      <c r="S221" s="1" t="str">
        <f t="shared" si="58"/>
        <v/>
      </c>
      <c r="T221" s="87"/>
      <c r="U221" s="95" t="str">
        <f t="shared" si="59"/>
        <v/>
      </c>
      <c r="V221" s="77" t="str">
        <f t="shared" si="60"/>
        <v/>
      </c>
      <c r="W221" s="87"/>
      <c r="X221" s="91"/>
      <c r="Y221" s="91"/>
      <c r="Z221" s="91"/>
      <c r="AA221" s="91"/>
      <c r="AB221" s="91"/>
      <c r="AC221" s="77" t="str">
        <f t="shared" si="61"/>
        <v/>
      </c>
      <c r="AD221" s="87"/>
      <c r="AE221" s="91"/>
      <c r="AF221" s="91"/>
      <c r="AG221" s="77" t="str">
        <f t="shared" si="62"/>
        <v/>
      </c>
      <c r="AH221" s="87"/>
      <c r="AI221" s="91"/>
      <c r="AJ221" s="91"/>
      <c r="AK221" s="91"/>
      <c r="AL221" s="91"/>
      <c r="AM221" s="91"/>
      <c r="AN221" s="91"/>
      <c r="AO221" s="91"/>
      <c r="AP221" s="91"/>
      <c r="AQ221" s="77" t="str">
        <f t="shared" si="63"/>
        <v/>
      </c>
      <c r="AR221" s="87"/>
      <c r="AS221" s="91"/>
      <c r="AT221" s="91"/>
      <c r="AU221" s="77" t="str">
        <f t="shared" si="64"/>
        <v/>
      </c>
      <c r="AV221" s="87"/>
      <c r="AW221" s="91"/>
      <c r="AX221" s="91"/>
      <c r="AY221" s="91"/>
      <c r="AZ221" s="91"/>
      <c r="BA221" s="1" t="str">
        <f t="shared" si="65"/>
        <v/>
      </c>
      <c r="BB221" s="87"/>
      <c r="BC221" s="95" t="str">
        <f t="shared" si="66"/>
        <v/>
      </c>
      <c r="BD221" s="1" t="str">
        <f t="shared" si="67"/>
        <v/>
      </c>
      <c r="BE221" s="87"/>
      <c r="BF221" s="95" t="str">
        <f t="shared" si="68"/>
        <v/>
      </c>
      <c r="BG221" s="1" t="str">
        <f t="shared" si="69"/>
        <v/>
      </c>
      <c r="BH221" s="87"/>
      <c r="BI221" s="95" t="str">
        <f t="shared" si="70"/>
        <v/>
      </c>
      <c r="BJ221" s="2"/>
      <c r="BK221" s="100" t="str">
        <f t="shared" si="54"/>
        <v>Raja spp</v>
      </c>
      <c r="BL221" s="84" t="str">
        <f t="shared" si="55"/>
        <v>SKA</v>
      </c>
      <c r="BM221" s="237">
        <f t="shared" si="71"/>
        <v>0</v>
      </c>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row>
    <row r="222" spans="1:252" s="4" customFormat="1" ht="18" customHeight="1" x14ac:dyDescent="0.2">
      <c r="A222" s="237"/>
      <c r="B222" s="84" t="s">
        <v>657</v>
      </c>
      <c r="C222" s="100" t="s">
        <v>658</v>
      </c>
      <c r="D222" s="158" t="s">
        <v>659</v>
      </c>
      <c r="E222" s="158" t="s">
        <v>660</v>
      </c>
      <c r="F222" s="159" t="s">
        <v>661</v>
      </c>
      <c r="G222" s="168" t="str">
        <f t="shared" si="56"/>
        <v/>
      </c>
      <c r="H222" s="103"/>
      <c r="I222" s="77" t="str">
        <f t="shared" si="57"/>
        <v/>
      </c>
      <c r="J222" s="87"/>
      <c r="K222" s="90"/>
      <c r="L222" s="91"/>
      <c r="M222" s="91"/>
      <c r="N222" s="91"/>
      <c r="O222" s="91"/>
      <c r="P222" s="91"/>
      <c r="Q222" s="91"/>
      <c r="R222" s="91"/>
      <c r="S222" s="1" t="str">
        <f t="shared" si="58"/>
        <v/>
      </c>
      <c r="T222" s="87"/>
      <c r="U222" s="95" t="str">
        <f t="shared" si="59"/>
        <v/>
      </c>
      <c r="V222" s="77" t="str">
        <f t="shared" si="60"/>
        <v/>
      </c>
      <c r="W222" s="87"/>
      <c r="X222" s="91"/>
      <c r="Y222" s="91"/>
      <c r="Z222" s="91"/>
      <c r="AA222" s="91"/>
      <c r="AB222" s="91"/>
      <c r="AC222" s="77" t="str">
        <f t="shared" si="61"/>
        <v/>
      </c>
      <c r="AD222" s="87"/>
      <c r="AE222" s="91"/>
      <c r="AF222" s="91"/>
      <c r="AG222" s="77" t="str">
        <f t="shared" si="62"/>
        <v/>
      </c>
      <c r="AH222" s="87"/>
      <c r="AI222" s="91"/>
      <c r="AJ222" s="91"/>
      <c r="AK222" s="91"/>
      <c r="AL222" s="91"/>
      <c r="AM222" s="91"/>
      <c r="AN222" s="91"/>
      <c r="AO222" s="91"/>
      <c r="AP222" s="91"/>
      <c r="AQ222" s="77" t="str">
        <f t="shared" si="63"/>
        <v/>
      </c>
      <c r="AR222" s="87"/>
      <c r="AS222" s="91"/>
      <c r="AT222" s="91"/>
      <c r="AU222" s="77" t="str">
        <f t="shared" si="64"/>
        <v/>
      </c>
      <c r="AV222" s="87"/>
      <c r="AW222" s="91"/>
      <c r="AX222" s="91"/>
      <c r="AY222" s="91"/>
      <c r="AZ222" s="91"/>
      <c r="BA222" s="1" t="str">
        <f t="shared" si="65"/>
        <v/>
      </c>
      <c r="BB222" s="87"/>
      <c r="BC222" s="95" t="str">
        <f t="shared" si="66"/>
        <v/>
      </c>
      <c r="BD222" s="1" t="str">
        <f t="shared" si="67"/>
        <v/>
      </c>
      <c r="BE222" s="87"/>
      <c r="BF222" s="95" t="str">
        <f t="shared" si="68"/>
        <v/>
      </c>
      <c r="BG222" s="1" t="str">
        <f t="shared" si="69"/>
        <v/>
      </c>
      <c r="BH222" s="87"/>
      <c r="BI222" s="95" t="str">
        <f t="shared" si="70"/>
        <v/>
      </c>
      <c r="BJ222" s="2"/>
      <c r="BK222" s="100" t="str">
        <f t="shared" si="54"/>
        <v>Elasmobranchii</v>
      </c>
      <c r="BL222" s="84" t="str">
        <f t="shared" si="55"/>
        <v>SKX</v>
      </c>
      <c r="BM222" s="237">
        <f t="shared" si="71"/>
        <v>0</v>
      </c>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row>
    <row r="223" spans="1:252" s="4" customFormat="1" ht="18" customHeight="1" x14ac:dyDescent="0.2">
      <c r="A223" s="237"/>
      <c r="B223" s="84" t="s">
        <v>123</v>
      </c>
      <c r="C223" s="100" t="s">
        <v>124</v>
      </c>
      <c r="D223" s="158" t="s">
        <v>125</v>
      </c>
      <c r="E223" s="158" t="s">
        <v>126</v>
      </c>
      <c r="F223" s="159" t="s">
        <v>127</v>
      </c>
      <c r="G223" s="168" t="str">
        <f t="shared" si="56"/>
        <v/>
      </c>
      <c r="H223" s="103"/>
      <c r="I223" s="77" t="str">
        <f t="shared" si="57"/>
        <v/>
      </c>
      <c r="J223" s="87"/>
      <c r="K223" s="90"/>
      <c r="L223" s="91"/>
      <c r="M223" s="91"/>
      <c r="N223" s="91"/>
      <c r="O223" s="91"/>
      <c r="P223" s="91"/>
      <c r="Q223" s="91"/>
      <c r="R223" s="91"/>
      <c r="S223" s="1" t="str">
        <f t="shared" si="58"/>
        <v/>
      </c>
      <c r="T223" s="87"/>
      <c r="U223" s="95" t="str">
        <f t="shared" si="59"/>
        <v/>
      </c>
      <c r="V223" s="77" t="str">
        <f t="shared" si="60"/>
        <v/>
      </c>
      <c r="W223" s="87"/>
      <c r="X223" s="91"/>
      <c r="Y223" s="91"/>
      <c r="Z223" s="91"/>
      <c r="AA223" s="91"/>
      <c r="AB223" s="91"/>
      <c r="AC223" s="77" t="str">
        <f t="shared" si="61"/>
        <v/>
      </c>
      <c r="AD223" s="87"/>
      <c r="AE223" s="91"/>
      <c r="AF223" s="91"/>
      <c r="AG223" s="77" t="str">
        <f t="shared" si="62"/>
        <v/>
      </c>
      <c r="AH223" s="87"/>
      <c r="AI223" s="91"/>
      <c r="AJ223" s="91"/>
      <c r="AK223" s="91"/>
      <c r="AL223" s="91"/>
      <c r="AM223" s="91"/>
      <c r="AN223" s="91"/>
      <c r="AO223" s="91"/>
      <c r="AP223" s="91"/>
      <c r="AQ223" s="77" t="str">
        <f t="shared" si="63"/>
        <v/>
      </c>
      <c r="AR223" s="87"/>
      <c r="AS223" s="91"/>
      <c r="AT223" s="91"/>
      <c r="AU223" s="77" t="str">
        <f t="shared" si="64"/>
        <v/>
      </c>
      <c r="AV223" s="87"/>
      <c r="AW223" s="91"/>
      <c r="AX223" s="91"/>
      <c r="AY223" s="91"/>
      <c r="AZ223" s="91"/>
      <c r="BA223" s="1" t="str">
        <f t="shared" si="65"/>
        <v/>
      </c>
      <c r="BB223" s="87"/>
      <c r="BC223" s="95" t="str">
        <f t="shared" si="66"/>
        <v/>
      </c>
      <c r="BD223" s="1" t="str">
        <f t="shared" si="67"/>
        <v/>
      </c>
      <c r="BE223" s="87"/>
      <c r="BF223" s="95" t="str">
        <f t="shared" si="68"/>
        <v/>
      </c>
      <c r="BG223" s="1" t="str">
        <f t="shared" si="69"/>
        <v/>
      </c>
      <c r="BH223" s="87"/>
      <c r="BI223" s="95" t="str">
        <f t="shared" si="70"/>
        <v/>
      </c>
      <c r="BJ223" s="2"/>
      <c r="BK223" s="100" t="str">
        <f t="shared" si="54"/>
        <v>Isurus oxyrinchus</v>
      </c>
      <c r="BL223" s="84" t="str">
        <f t="shared" si="55"/>
        <v>SMA</v>
      </c>
      <c r="BM223" s="237">
        <f t="shared" si="71"/>
        <v>0</v>
      </c>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row>
    <row r="224" spans="1:252" s="14" customFormat="1" ht="18" customHeight="1" x14ac:dyDescent="0.2">
      <c r="A224" s="237"/>
      <c r="B224" s="84" t="s">
        <v>1444</v>
      </c>
      <c r="C224" s="100" t="s">
        <v>1445</v>
      </c>
      <c r="D224" s="158" t="s">
        <v>1446</v>
      </c>
      <c r="E224" s="158" t="s">
        <v>1447</v>
      </c>
      <c r="F224" s="159" t="s">
        <v>1448</v>
      </c>
      <c r="G224" s="168" t="str">
        <f t="shared" si="56"/>
        <v/>
      </c>
      <c r="H224" s="103"/>
      <c r="I224" s="77" t="str">
        <f t="shared" si="57"/>
        <v/>
      </c>
      <c r="J224" s="87"/>
      <c r="K224" s="90"/>
      <c r="L224" s="91"/>
      <c r="M224" s="91"/>
      <c r="N224" s="91"/>
      <c r="O224" s="91"/>
      <c r="P224" s="91"/>
      <c r="Q224" s="91"/>
      <c r="R224" s="91"/>
      <c r="S224" s="1" t="str">
        <f t="shared" si="58"/>
        <v/>
      </c>
      <c r="T224" s="87"/>
      <c r="U224" s="95" t="str">
        <f t="shared" si="59"/>
        <v/>
      </c>
      <c r="V224" s="77" t="str">
        <f t="shared" si="60"/>
        <v/>
      </c>
      <c r="W224" s="87"/>
      <c r="X224" s="91"/>
      <c r="Y224" s="91"/>
      <c r="Z224" s="91"/>
      <c r="AA224" s="91"/>
      <c r="AB224" s="91"/>
      <c r="AC224" s="77" t="str">
        <f t="shared" si="61"/>
        <v/>
      </c>
      <c r="AD224" s="87"/>
      <c r="AE224" s="91"/>
      <c r="AF224" s="91"/>
      <c r="AG224" s="77" t="str">
        <f t="shared" si="62"/>
        <v/>
      </c>
      <c r="AH224" s="87"/>
      <c r="AI224" s="91"/>
      <c r="AJ224" s="91"/>
      <c r="AK224" s="91"/>
      <c r="AL224" s="91"/>
      <c r="AM224" s="91"/>
      <c r="AN224" s="91"/>
      <c r="AO224" s="91"/>
      <c r="AP224" s="91"/>
      <c r="AQ224" s="77" t="str">
        <f t="shared" si="63"/>
        <v/>
      </c>
      <c r="AR224" s="87"/>
      <c r="AS224" s="91"/>
      <c r="AT224" s="91"/>
      <c r="AU224" s="77" t="str">
        <f t="shared" si="64"/>
        <v/>
      </c>
      <c r="AV224" s="87"/>
      <c r="AW224" s="91"/>
      <c r="AX224" s="91"/>
      <c r="AY224" s="91"/>
      <c r="AZ224" s="91"/>
      <c r="BA224" s="1" t="str">
        <f t="shared" si="65"/>
        <v/>
      </c>
      <c r="BB224" s="87"/>
      <c r="BC224" s="95" t="str">
        <f t="shared" si="66"/>
        <v/>
      </c>
      <c r="BD224" s="1" t="str">
        <f t="shared" si="67"/>
        <v/>
      </c>
      <c r="BE224" s="87"/>
      <c r="BF224" s="95" t="str">
        <f t="shared" si="68"/>
        <v/>
      </c>
      <c r="BG224" s="1" t="str">
        <f t="shared" si="69"/>
        <v/>
      </c>
      <c r="BH224" s="87"/>
      <c r="BI224" s="95" t="str">
        <f t="shared" si="70"/>
        <v/>
      </c>
      <c r="BJ224" s="2"/>
      <c r="BK224" s="100" t="str">
        <f t="shared" si="54"/>
        <v>Mustelus mustelus</v>
      </c>
      <c r="BL224" s="84" t="str">
        <f t="shared" si="55"/>
        <v>SMD</v>
      </c>
      <c r="BM224" s="237">
        <f t="shared" si="71"/>
        <v>0</v>
      </c>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row>
    <row r="225" spans="1:252" s="4" customFormat="1" ht="18" customHeight="1" x14ac:dyDescent="0.2">
      <c r="A225" s="237"/>
      <c r="B225" s="84" t="s">
        <v>636</v>
      </c>
      <c r="C225" s="100" t="s">
        <v>637</v>
      </c>
      <c r="D225" s="158" t="s">
        <v>638</v>
      </c>
      <c r="E225" s="158" t="s">
        <v>639</v>
      </c>
      <c r="F225" s="159" t="s">
        <v>640</v>
      </c>
      <c r="G225" s="168" t="str">
        <f t="shared" si="56"/>
        <v/>
      </c>
      <c r="H225" s="103"/>
      <c r="I225" s="77" t="str">
        <f t="shared" si="57"/>
        <v/>
      </c>
      <c r="J225" s="87"/>
      <c r="K225" s="90"/>
      <c r="L225" s="91"/>
      <c r="M225" s="91"/>
      <c r="N225" s="91"/>
      <c r="O225" s="91"/>
      <c r="P225" s="91"/>
      <c r="Q225" s="91"/>
      <c r="R225" s="91"/>
      <c r="S225" s="1" t="str">
        <f t="shared" si="58"/>
        <v/>
      </c>
      <c r="T225" s="87"/>
      <c r="U225" s="95" t="str">
        <f t="shared" si="59"/>
        <v/>
      </c>
      <c r="V225" s="77" t="str">
        <f t="shared" si="60"/>
        <v/>
      </c>
      <c r="W225" s="87"/>
      <c r="X225" s="91"/>
      <c r="Y225" s="91"/>
      <c r="Z225" s="91"/>
      <c r="AA225" s="91"/>
      <c r="AB225" s="91"/>
      <c r="AC225" s="77" t="str">
        <f t="shared" si="61"/>
        <v/>
      </c>
      <c r="AD225" s="87"/>
      <c r="AE225" s="91"/>
      <c r="AF225" s="91"/>
      <c r="AG225" s="77" t="str">
        <f t="shared" si="62"/>
        <v/>
      </c>
      <c r="AH225" s="87"/>
      <c r="AI225" s="91"/>
      <c r="AJ225" s="91"/>
      <c r="AK225" s="91"/>
      <c r="AL225" s="91"/>
      <c r="AM225" s="91"/>
      <c r="AN225" s="91"/>
      <c r="AO225" s="91"/>
      <c r="AP225" s="91"/>
      <c r="AQ225" s="77" t="str">
        <f t="shared" si="63"/>
        <v/>
      </c>
      <c r="AR225" s="87"/>
      <c r="AS225" s="91"/>
      <c r="AT225" s="91"/>
      <c r="AU225" s="77" t="str">
        <f t="shared" si="64"/>
        <v/>
      </c>
      <c r="AV225" s="87"/>
      <c r="AW225" s="91"/>
      <c r="AX225" s="91"/>
      <c r="AY225" s="91"/>
      <c r="AZ225" s="91"/>
      <c r="BA225" s="1" t="str">
        <f t="shared" si="65"/>
        <v/>
      </c>
      <c r="BB225" s="87"/>
      <c r="BC225" s="95" t="str">
        <f t="shared" si="66"/>
        <v/>
      </c>
      <c r="BD225" s="1" t="str">
        <f t="shared" si="67"/>
        <v/>
      </c>
      <c r="BE225" s="87"/>
      <c r="BF225" s="95" t="str">
        <f t="shared" si="68"/>
        <v/>
      </c>
      <c r="BG225" s="1" t="str">
        <f t="shared" si="69"/>
        <v/>
      </c>
      <c r="BH225" s="87"/>
      <c r="BI225" s="95" t="str">
        <f t="shared" si="70"/>
        <v/>
      </c>
      <c r="BJ225" s="2"/>
      <c r="BK225" s="100" t="str">
        <f t="shared" si="54"/>
        <v>Sphyrna lewini</v>
      </c>
      <c r="BL225" s="84" t="str">
        <f t="shared" si="55"/>
        <v>SPL</v>
      </c>
      <c r="BM225" s="237">
        <f t="shared" si="71"/>
        <v>0</v>
      </c>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row>
    <row r="226" spans="1:252" ht="18" customHeight="1" x14ac:dyDescent="0.2">
      <c r="A226" s="237"/>
      <c r="B226" s="84" t="s">
        <v>752</v>
      </c>
      <c r="C226" s="100" t="s">
        <v>753</v>
      </c>
      <c r="D226" s="158" t="s">
        <v>754</v>
      </c>
      <c r="E226" s="158" t="s">
        <v>755</v>
      </c>
      <c r="F226" s="159" t="s">
        <v>756</v>
      </c>
      <c r="G226" s="168" t="str">
        <f t="shared" si="56"/>
        <v/>
      </c>
      <c r="H226" s="103"/>
      <c r="I226" s="77" t="str">
        <f t="shared" si="57"/>
        <v/>
      </c>
      <c r="J226" s="87"/>
      <c r="K226" s="90"/>
      <c r="L226" s="91"/>
      <c r="M226" s="91"/>
      <c r="N226" s="91"/>
      <c r="O226" s="91"/>
      <c r="P226" s="91"/>
      <c r="Q226" s="91"/>
      <c r="R226" s="91"/>
      <c r="S226" s="1" t="str">
        <f t="shared" si="58"/>
        <v/>
      </c>
      <c r="T226" s="87"/>
      <c r="U226" s="95" t="str">
        <f t="shared" si="59"/>
        <v/>
      </c>
      <c r="V226" s="77" t="str">
        <f t="shared" si="60"/>
        <v/>
      </c>
      <c r="W226" s="87"/>
      <c r="X226" s="91"/>
      <c r="Y226" s="91"/>
      <c r="Z226" s="91"/>
      <c r="AA226" s="91"/>
      <c r="AB226" s="91"/>
      <c r="AC226" s="77" t="str">
        <f t="shared" si="61"/>
        <v/>
      </c>
      <c r="AD226" s="87"/>
      <c r="AE226" s="91"/>
      <c r="AF226" s="91"/>
      <c r="AG226" s="77" t="str">
        <f t="shared" si="62"/>
        <v/>
      </c>
      <c r="AH226" s="87"/>
      <c r="AI226" s="91"/>
      <c r="AJ226" s="91"/>
      <c r="AK226" s="91"/>
      <c r="AL226" s="91"/>
      <c r="AM226" s="91"/>
      <c r="AN226" s="91"/>
      <c r="AO226" s="91"/>
      <c r="AP226" s="91"/>
      <c r="AQ226" s="77" t="str">
        <f t="shared" si="63"/>
        <v/>
      </c>
      <c r="AR226" s="87"/>
      <c r="AS226" s="91"/>
      <c r="AT226" s="91"/>
      <c r="AU226" s="77" t="str">
        <f t="shared" si="64"/>
        <v/>
      </c>
      <c r="AV226" s="87"/>
      <c r="AW226" s="91"/>
      <c r="AX226" s="91"/>
      <c r="AY226" s="91"/>
      <c r="AZ226" s="91"/>
      <c r="BA226" s="1" t="str">
        <f t="shared" si="65"/>
        <v/>
      </c>
      <c r="BB226" s="87"/>
      <c r="BC226" s="95" t="str">
        <f t="shared" si="66"/>
        <v/>
      </c>
      <c r="BD226" s="1" t="str">
        <f t="shared" si="67"/>
        <v/>
      </c>
      <c r="BE226" s="87"/>
      <c r="BF226" s="95" t="str">
        <f t="shared" si="68"/>
        <v/>
      </c>
      <c r="BG226" s="1" t="str">
        <f t="shared" si="69"/>
        <v/>
      </c>
      <c r="BH226" s="87"/>
      <c r="BI226" s="95" t="str">
        <f t="shared" si="70"/>
        <v/>
      </c>
      <c r="BK226" s="100" t="str">
        <f t="shared" si="54"/>
        <v>Sphyrna zygaena</v>
      </c>
      <c r="BL226" s="84" t="str">
        <f t="shared" si="55"/>
        <v>SPZ</v>
      </c>
      <c r="BM226" s="237">
        <f t="shared" si="71"/>
        <v>0</v>
      </c>
    </row>
    <row r="227" spans="1:252" ht="18" customHeight="1" x14ac:dyDescent="0.2">
      <c r="A227" s="237"/>
      <c r="B227" s="84" t="s">
        <v>652</v>
      </c>
      <c r="C227" s="100" t="s">
        <v>653</v>
      </c>
      <c r="D227" s="158" t="s">
        <v>654</v>
      </c>
      <c r="E227" s="158" t="s">
        <v>655</v>
      </c>
      <c r="F227" s="159" t="s">
        <v>656</v>
      </c>
      <c r="G227" s="168" t="str">
        <f t="shared" si="56"/>
        <v/>
      </c>
      <c r="H227" s="103"/>
      <c r="I227" s="77" t="str">
        <f t="shared" si="57"/>
        <v/>
      </c>
      <c r="J227" s="87"/>
      <c r="K227" s="90"/>
      <c r="L227" s="91"/>
      <c r="M227" s="91"/>
      <c r="N227" s="91"/>
      <c r="O227" s="91"/>
      <c r="P227" s="91"/>
      <c r="Q227" s="91"/>
      <c r="R227" s="91"/>
      <c r="S227" s="1" t="str">
        <f t="shared" si="58"/>
        <v/>
      </c>
      <c r="T227" s="87"/>
      <c r="U227" s="95" t="str">
        <f t="shared" si="59"/>
        <v/>
      </c>
      <c r="V227" s="77" t="str">
        <f t="shared" si="60"/>
        <v/>
      </c>
      <c r="W227" s="87"/>
      <c r="X227" s="91"/>
      <c r="Y227" s="91"/>
      <c r="Z227" s="91"/>
      <c r="AA227" s="91"/>
      <c r="AB227" s="91"/>
      <c r="AC227" s="77" t="str">
        <f t="shared" si="61"/>
        <v/>
      </c>
      <c r="AD227" s="87"/>
      <c r="AE227" s="91"/>
      <c r="AF227" s="91"/>
      <c r="AG227" s="77" t="str">
        <f t="shared" si="62"/>
        <v/>
      </c>
      <c r="AH227" s="87"/>
      <c r="AI227" s="91"/>
      <c r="AJ227" s="91"/>
      <c r="AK227" s="91"/>
      <c r="AL227" s="91"/>
      <c r="AM227" s="91"/>
      <c r="AN227" s="91"/>
      <c r="AO227" s="91"/>
      <c r="AP227" s="91"/>
      <c r="AQ227" s="77" t="str">
        <f t="shared" si="63"/>
        <v/>
      </c>
      <c r="AR227" s="87"/>
      <c r="AS227" s="91"/>
      <c r="AT227" s="91"/>
      <c r="AU227" s="77" t="str">
        <f t="shared" si="64"/>
        <v/>
      </c>
      <c r="AV227" s="87"/>
      <c r="AW227" s="91"/>
      <c r="AX227" s="91"/>
      <c r="AY227" s="91"/>
      <c r="AZ227" s="91"/>
      <c r="BA227" s="1" t="str">
        <f t="shared" si="65"/>
        <v/>
      </c>
      <c r="BB227" s="87"/>
      <c r="BC227" s="95" t="str">
        <f t="shared" si="66"/>
        <v/>
      </c>
      <c r="BD227" s="1" t="str">
        <f t="shared" si="67"/>
        <v/>
      </c>
      <c r="BE227" s="87"/>
      <c r="BF227" s="95" t="str">
        <f t="shared" si="68"/>
        <v/>
      </c>
      <c r="BG227" s="1" t="str">
        <f t="shared" si="69"/>
        <v/>
      </c>
      <c r="BH227" s="87"/>
      <c r="BI227" s="95" t="str">
        <f t="shared" si="70"/>
        <v/>
      </c>
      <c r="BK227" s="100" t="str">
        <f t="shared" si="54"/>
        <v>Rajiformes</v>
      </c>
      <c r="BL227" s="84" t="str">
        <f t="shared" si="55"/>
        <v>SRX</v>
      </c>
      <c r="BM227" s="237">
        <f t="shared" si="71"/>
        <v>0</v>
      </c>
    </row>
    <row r="228" spans="1:252" s="4" customFormat="1" ht="18" customHeight="1" x14ac:dyDescent="0.2">
      <c r="A228" s="237"/>
      <c r="B228" s="84" t="s">
        <v>1449</v>
      </c>
      <c r="C228" s="100" t="s">
        <v>1450</v>
      </c>
      <c r="D228" s="158" t="s">
        <v>1451</v>
      </c>
      <c r="E228" s="158" t="s">
        <v>1452</v>
      </c>
      <c r="F228" s="159" t="s">
        <v>1453</v>
      </c>
      <c r="G228" s="168" t="str">
        <f t="shared" si="56"/>
        <v/>
      </c>
      <c r="H228" s="103"/>
      <c r="I228" s="77" t="str">
        <f t="shared" si="57"/>
        <v/>
      </c>
      <c r="J228" s="87"/>
      <c r="K228" s="90"/>
      <c r="L228" s="91"/>
      <c r="M228" s="91"/>
      <c r="N228" s="91"/>
      <c r="O228" s="91"/>
      <c r="P228" s="91"/>
      <c r="Q228" s="91"/>
      <c r="R228" s="91"/>
      <c r="S228" s="1" t="str">
        <f t="shared" si="58"/>
        <v/>
      </c>
      <c r="T228" s="87"/>
      <c r="U228" s="95" t="str">
        <f t="shared" si="59"/>
        <v/>
      </c>
      <c r="V228" s="77" t="str">
        <f t="shared" si="60"/>
        <v/>
      </c>
      <c r="W228" s="87"/>
      <c r="X228" s="91"/>
      <c r="Y228" s="91"/>
      <c r="Z228" s="91"/>
      <c r="AA228" s="91"/>
      <c r="AB228" s="91"/>
      <c r="AC228" s="77" t="str">
        <f t="shared" si="61"/>
        <v/>
      </c>
      <c r="AD228" s="87"/>
      <c r="AE228" s="91"/>
      <c r="AF228" s="91"/>
      <c r="AG228" s="77" t="str">
        <f t="shared" si="62"/>
        <v/>
      </c>
      <c r="AH228" s="87"/>
      <c r="AI228" s="91"/>
      <c r="AJ228" s="91"/>
      <c r="AK228" s="91"/>
      <c r="AL228" s="91"/>
      <c r="AM228" s="91"/>
      <c r="AN228" s="91"/>
      <c r="AO228" s="91"/>
      <c r="AP228" s="91"/>
      <c r="AQ228" s="77" t="str">
        <f t="shared" si="63"/>
        <v/>
      </c>
      <c r="AR228" s="87"/>
      <c r="AS228" s="91"/>
      <c r="AT228" s="91"/>
      <c r="AU228" s="77" t="str">
        <f t="shared" si="64"/>
        <v/>
      </c>
      <c r="AV228" s="87"/>
      <c r="AW228" s="91"/>
      <c r="AX228" s="91"/>
      <c r="AY228" s="91"/>
      <c r="AZ228" s="91"/>
      <c r="BA228" s="1" t="str">
        <f t="shared" si="65"/>
        <v/>
      </c>
      <c r="BB228" s="87"/>
      <c r="BC228" s="95" t="str">
        <f t="shared" si="66"/>
        <v/>
      </c>
      <c r="BD228" s="1" t="str">
        <f t="shared" si="67"/>
        <v/>
      </c>
      <c r="BE228" s="87"/>
      <c r="BF228" s="95" t="str">
        <f t="shared" si="68"/>
        <v/>
      </c>
      <c r="BG228" s="1" t="str">
        <f t="shared" si="69"/>
        <v/>
      </c>
      <c r="BH228" s="87"/>
      <c r="BI228" s="95" t="str">
        <f t="shared" si="70"/>
        <v/>
      </c>
      <c r="BJ228" s="2"/>
      <c r="BK228" s="100" t="str">
        <f t="shared" si="54"/>
        <v>Dasyatidae</v>
      </c>
      <c r="BL228" s="84" t="str">
        <f t="shared" si="55"/>
        <v>STT</v>
      </c>
      <c r="BM228" s="237">
        <f t="shared" si="71"/>
        <v>0</v>
      </c>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row>
    <row r="229" spans="1:252" s="4" customFormat="1" ht="18" customHeight="1" thickBot="1" x14ac:dyDescent="0.25">
      <c r="A229" s="238"/>
      <c r="B229" s="114" t="s">
        <v>1042</v>
      </c>
      <c r="C229" s="115" t="s">
        <v>1043</v>
      </c>
      <c r="D229" s="160" t="s">
        <v>1044</v>
      </c>
      <c r="E229" s="160" t="s">
        <v>1045</v>
      </c>
      <c r="F229" s="161" t="s">
        <v>1046</v>
      </c>
      <c r="G229" s="169" t="str">
        <f t="shared" si="56"/>
        <v/>
      </c>
      <c r="H229" s="116"/>
      <c r="I229" s="117" t="str">
        <f t="shared" si="57"/>
        <v/>
      </c>
      <c r="J229" s="118"/>
      <c r="K229" s="119"/>
      <c r="L229" s="120"/>
      <c r="M229" s="120"/>
      <c r="N229" s="120"/>
      <c r="O229" s="120"/>
      <c r="P229" s="120"/>
      <c r="Q229" s="120"/>
      <c r="R229" s="120"/>
      <c r="S229" s="121" t="str">
        <f t="shared" si="58"/>
        <v/>
      </c>
      <c r="T229" s="118"/>
      <c r="U229" s="122" t="str">
        <f t="shared" si="59"/>
        <v/>
      </c>
      <c r="V229" s="117" t="str">
        <f t="shared" si="60"/>
        <v/>
      </c>
      <c r="W229" s="118"/>
      <c r="X229" s="120"/>
      <c r="Y229" s="120"/>
      <c r="Z229" s="120"/>
      <c r="AA229" s="120"/>
      <c r="AB229" s="120"/>
      <c r="AC229" s="117" t="str">
        <f t="shared" si="61"/>
        <v/>
      </c>
      <c r="AD229" s="118"/>
      <c r="AE229" s="120"/>
      <c r="AF229" s="120"/>
      <c r="AG229" s="117" t="str">
        <f t="shared" si="62"/>
        <v/>
      </c>
      <c r="AH229" s="118"/>
      <c r="AI229" s="120"/>
      <c r="AJ229" s="120"/>
      <c r="AK229" s="120"/>
      <c r="AL229" s="120"/>
      <c r="AM229" s="120"/>
      <c r="AN229" s="120"/>
      <c r="AO229" s="120"/>
      <c r="AP229" s="120"/>
      <c r="AQ229" s="117" t="str">
        <f t="shared" si="63"/>
        <v/>
      </c>
      <c r="AR229" s="118"/>
      <c r="AS229" s="120"/>
      <c r="AT229" s="120"/>
      <c r="AU229" s="117" t="str">
        <f t="shared" si="64"/>
        <v/>
      </c>
      <c r="AV229" s="118"/>
      <c r="AW229" s="120"/>
      <c r="AX229" s="120"/>
      <c r="AY229" s="120"/>
      <c r="AZ229" s="120"/>
      <c r="BA229" s="121" t="str">
        <f t="shared" si="65"/>
        <v/>
      </c>
      <c r="BB229" s="118"/>
      <c r="BC229" s="122" t="str">
        <f t="shared" si="66"/>
        <v/>
      </c>
      <c r="BD229" s="121" t="str">
        <f t="shared" si="67"/>
        <v/>
      </c>
      <c r="BE229" s="118"/>
      <c r="BF229" s="122" t="str">
        <f t="shared" si="68"/>
        <v/>
      </c>
      <c r="BG229" s="121" t="str">
        <f t="shared" si="69"/>
        <v/>
      </c>
      <c r="BH229" s="118"/>
      <c r="BI229" s="122" t="str">
        <f t="shared" si="70"/>
        <v/>
      </c>
      <c r="BJ229" s="2"/>
      <c r="BK229" s="115" t="str">
        <f t="shared" si="54"/>
        <v>Scyliorhinus canicula</v>
      </c>
      <c r="BL229" s="114" t="str">
        <f t="shared" si="55"/>
        <v>SYC</v>
      </c>
      <c r="BM229" s="238">
        <f t="shared" si="71"/>
        <v>0</v>
      </c>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row>
    <row r="230" spans="1:252" s="4" customFormat="1" ht="18" customHeight="1" thickBot="1" x14ac:dyDescent="0.25">
      <c r="A230" s="132">
        <v>39</v>
      </c>
      <c r="B230" s="123" t="s">
        <v>662</v>
      </c>
      <c r="C230" s="124" t="s">
        <v>335</v>
      </c>
      <c r="D230" s="162" t="s">
        <v>663</v>
      </c>
      <c r="E230" s="162" t="s">
        <v>664</v>
      </c>
      <c r="F230" s="163" t="s">
        <v>665</v>
      </c>
      <c r="G230" s="170" t="str">
        <f t="shared" si="56"/>
        <v/>
      </c>
      <c r="H230" s="125"/>
      <c r="I230" s="126" t="str">
        <f t="shared" si="57"/>
        <v/>
      </c>
      <c r="J230" s="127"/>
      <c r="K230" s="128"/>
      <c r="L230" s="129"/>
      <c r="M230" s="129"/>
      <c r="N230" s="129"/>
      <c r="O230" s="129"/>
      <c r="P230" s="129"/>
      <c r="Q230" s="129"/>
      <c r="R230" s="129"/>
      <c r="S230" s="130" t="str">
        <f t="shared" si="58"/>
        <v/>
      </c>
      <c r="T230" s="127"/>
      <c r="U230" s="131" t="str">
        <f t="shared" si="59"/>
        <v/>
      </c>
      <c r="V230" s="126" t="str">
        <f t="shared" si="60"/>
        <v/>
      </c>
      <c r="W230" s="127"/>
      <c r="X230" s="129"/>
      <c r="Y230" s="129"/>
      <c r="Z230" s="129"/>
      <c r="AA230" s="129"/>
      <c r="AB230" s="129"/>
      <c r="AC230" s="126" t="str">
        <f t="shared" si="61"/>
        <v/>
      </c>
      <c r="AD230" s="127"/>
      <c r="AE230" s="129"/>
      <c r="AF230" s="129"/>
      <c r="AG230" s="126" t="str">
        <f t="shared" si="62"/>
        <v/>
      </c>
      <c r="AH230" s="127"/>
      <c r="AI230" s="129"/>
      <c r="AJ230" s="129"/>
      <c r="AK230" s="129"/>
      <c r="AL230" s="129"/>
      <c r="AM230" s="129"/>
      <c r="AN230" s="129"/>
      <c r="AO230" s="129"/>
      <c r="AP230" s="129"/>
      <c r="AQ230" s="126" t="str">
        <f t="shared" si="63"/>
        <v/>
      </c>
      <c r="AR230" s="127"/>
      <c r="AS230" s="129"/>
      <c r="AT230" s="129"/>
      <c r="AU230" s="126" t="str">
        <f t="shared" si="64"/>
        <v/>
      </c>
      <c r="AV230" s="127"/>
      <c r="AW230" s="129"/>
      <c r="AX230" s="129"/>
      <c r="AY230" s="129"/>
      <c r="AZ230" s="129"/>
      <c r="BA230" s="130" t="str">
        <f t="shared" si="65"/>
        <v/>
      </c>
      <c r="BB230" s="127"/>
      <c r="BC230" s="131" t="str">
        <f t="shared" si="66"/>
        <v/>
      </c>
      <c r="BD230" s="130" t="str">
        <f t="shared" si="67"/>
        <v/>
      </c>
      <c r="BE230" s="127"/>
      <c r="BF230" s="131" t="str">
        <f t="shared" si="68"/>
        <v/>
      </c>
      <c r="BG230" s="130" t="str">
        <f t="shared" si="69"/>
        <v/>
      </c>
      <c r="BH230" s="127"/>
      <c r="BI230" s="131" t="str">
        <f t="shared" si="70"/>
        <v/>
      </c>
      <c r="BJ230" s="2"/>
      <c r="BK230" s="124" t="str">
        <f t="shared" si="54"/>
        <v>Osteichthyes</v>
      </c>
      <c r="BL230" s="123" t="str">
        <f t="shared" si="55"/>
        <v>MZZ</v>
      </c>
      <c r="BM230" s="132">
        <f t="shared" si="71"/>
        <v>39</v>
      </c>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row>
    <row r="231" spans="1:252" s="4" customFormat="1" ht="18" customHeight="1" x14ac:dyDescent="0.2">
      <c r="A231" s="236">
        <v>42</v>
      </c>
      <c r="B231" s="110" t="s">
        <v>207</v>
      </c>
      <c r="C231" s="111" t="s">
        <v>208</v>
      </c>
      <c r="D231" s="164" t="s">
        <v>209</v>
      </c>
      <c r="E231" s="164" t="s">
        <v>210</v>
      </c>
      <c r="F231" s="165" t="s">
        <v>211</v>
      </c>
      <c r="G231" s="171" t="str">
        <f t="shared" si="56"/>
        <v/>
      </c>
      <c r="H231" s="112"/>
      <c r="I231" s="77" t="str">
        <f t="shared" si="57"/>
        <v/>
      </c>
      <c r="J231" s="113"/>
      <c r="K231" s="90"/>
      <c r="L231" s="91"/>
      <c r="M231" s="91"/>
      <c r="N231" s="91"/>
      <c r="O231" s="91"/>
      <c r="P231" s="91"/>
      <c r="Q231" s="91"/>
      <c r="R231" s="91"/>
      <c r="S231" s="1" t="str">
        <f t="shared" si="58"/>
        <v/>
      </c>
      <c r="T231" s="113"/>
      <c r="U231" s="95" t="str">
        <f t="shared" si="59"/>
        <v/>
      </c>
      <c r="V231" s="77" t="str">
        <f t="shared" si="60"/>
        <v/>
      </c>
      <c r="W231" s="113"/>
      <c r="X231" s="91"/>
      <c r="Y231" s="91"/>
      <c r="Z231" s="91"/>
      <c r="AA231" s="91"/>
      <c r="AB231" s="91"/>
      <c r="AC231" s="77" t="str">
        <f t="shared" si="61"/>
        <v/>
      </c>
      <c r="AD231" s="113"/>
      <c r="AE231" s="91"/>
      <c r="AF231" s="91"/>
      <c r="AG231" s="77" t="str">
        <f t="shared" si="62"/>
        <v/>
      </c>
      <c r="AH231" s="113"/>
      <c r="AI231" s="91"/>
      <c r="AJ231" s="91"/>
      <c r="AK231" s="91"/>
      <c r="AL231" s="91"/>
      <c r="AM231" s="91"/>
      <c r="AN231" s="91"/>
      <c r="AO231" s="91"/>
      <c r="AP231" s="91"/>
      <c r="AQ231" s="77" t="str">
        <f t="shared" si="63"/>
        <v/>
      </c>
      <c r="AR231" s="113"/>
      <c r="AS231" s="91"/>
      <c r="AT231" s="91"/>
      <c r="AU231" s="77" t="str">
        <f t="shared" si="64"/>
        <v/>
      </c>
      <c r="AV231" s="113"/>
      <c r="AW231" s="91"/>
      <c r="AX231" s="91"/>
      <c r="AY231" s="91"/>
      <c r="AZ231" s="91"/>
      <c r="BA231" s="1" t="str">
        <f t="shared" si="65"/>
        <v/>
      </c>
      <c r="BB231" s="113"/>
      <c r="BC231" s="95" t="str">
        <f t="shared" si="66"/>
        <v/>
      </c>
      <c r="BD231" s="1" t="str">
        <f t="shared" si="67"/>
        <v/>
      </c>
      <c r="BE231" s="113"/>
      <c r="BF231" s="95" t="str">
        <f t="shared" si="68"/>
        <v/>
      </c>
      <c r="BG231" s="1" t="str">
        <f t="shared" si="69"/>
        <v/>
      </c>
      <c r="BH231" s="113"/>
      <c r="BI231" s="95" t="str">
        <f t="shared" si="70"/>
        <v/>
      </c>
      <c r="BJ231" s="2"/>
      <c r="BK231" s="111" t="str">
        <f t="shared" si="54"/>
        <v>Carcinus aestuarii</v>
      </c>
      <c r="BL231" s="110" t="str">
        <f t="shared" si="55"/>
        <v>CMR</v>
      </c>
      <c r="BM231" s="236">
        <f t="shared" si="71"/>
        <v>42</v>
      </c>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row>
    <row r="232" spans="1:252" ht="18" customHeight="1" x14ac:dyDescent="0.2">
      <c r="A232" s="237"/>
      <c r="B232" s="84" t="s">
        <v>666</v>
      </c>
      <c r="C232" s="100" t="s">
        <v>667</v>
      </c>
      <c r="D232" s="158" t="s">
        <v>668</v>
      </c>
      <c r="E232" s="158" t="s">
        <v>669</v>
      </c>
      <c r="F232" s="159" t="s">
        <v>670</v>
      </c>
      <c r="G232" s="168" t="str">
        <f t="shared" si="56"/>
        <v/>
      </c>
      <c r="H232" s="103"/>
      <c r="I232" s="77" t="str">
        <f t="shared" si="57"/>
        <v/>
      </c>
      <c r="J232" s="87"/>
      <c r="K232" s="90"/>
      <c r="L232" s="91"/>
      <c r="M232" s="91"/>
      <c r="N232" s="91"/>
      <c r="O232" s="91"/>
      <c r="P232" s="91"/>
      <c r="Q232" s="91"/>
      <c r="R232" s="91"/>
      <c r="S232" s="1" t="str">
        <f t="shared" si="58"/>
        <v/>
      </c>
      <c r="T232" s="87"/>
      <c r="U232" s="95" t="str">
        <f t="shared" si="59"/>
        <v/>
      </c>
      <c r="V232" s="77" t="str">
        <f t="shared" si="60"/>
        <v/>
      </c>
      <c r="W232" s="87"/>
      <c r="X232" s="91"/>
      <c r="Y232" s="91"/>
      <c r="Z232" s="91"/>
      <c r="AA232" s="91"/>
      <c r="AB232" s="91"/>
      <c r="AC232" s="77" t="str">
        <f t="shared" si="61"/>
        <v/>
      </c>
      <c r="AD232" s="87"/>
      <c r="AE232" s="91"/>
      <c r="AF232" s="91"/>
      <c r="AG232" s="77" t="str">
        <f t="shared" si="62"/>
        <v/>
      </c>
      <c r="AH232" s="87"/>
      <c r="AI232" s="91"/>
      <c r="AJ232" s="91"/>
      <c r="AK232" s="91"/>
      <c r="AL232" s="91"/>
      <c r="AM232" s="91"/>
      <c r="AN232" s="91"/>
      <c r="AO232" s="91"/>
      <c r="AP232" s="91"/>
      <c r="AQ232" s="77" t="str">
        <f t="shared" si="63"/>
        <v/>
      </c>
      <c r="AR232" s="87"/>
      <c r="AS232" s="91"/>
      <c r="AT232" s="91"/>
      <c r="AU232" s="77" t="str">
        <f t="shared" si="64"/>
        <v/>
      </c>
      <c r="AV232" s="87"/>
      <c r="AW232" s="91"/>
      <c r="AX232" s="91"/>
      <c r="AY232" s="91"/>
      <c r="AZ232" s="91"/>
      <c r="BA232" s="1" t="str">
        <f t="shared" si="65"/>
        <v/>
      </c>
      <c r="BB232" s="87"/>
      <c r="BC232" s="95" t="str">
        <f t="shared" si="66"/>
        <v/>
      </c>
      <c r="BD232" s="1" t="str">
        <f t="shared" si="67"/>
        <v/>
      </c>
      <c r="BE232" s="87"/>
      <c r="BF232" s="95" t="str">
        <f t="shared" si="68"/>
        <v/>
      </c>
      <c r="BG232" s="1" t="str">
        <f t="shared" si="69"/>
        <v/>
      </c>
      <c r="BH232" s="87"/>
      <c r="BI232" s="95" t="str">
        <f t="shared" si="70"/>
        <v/>
      </c>
      <c r="BK232" s="100" t="str">
        <f t="shared" si="54"/>
        <v>Brachyura</v>
      </c>
      <c r="BL232" s="84" t="str">
        <f t="shared" si="55"/>
        <v>CRA</v>
      </c>
      <c r="BM232" s="237">
        <f t="shared" si="71"/>
        <v>0</v>
      </c>
    </row>
    <row r="233" spans="1:252" s="4" customFormat="1" ht="18" customHeight="1" x14ac:dyDescent="0.2">
      <c r="A233" s="237"/>
      <c r="B233" s="84" t="s">
        <v>1454</v>
      </c>
      <c r="C233" s="100" t="s">
        <v>1455</v>
      </c>
      <c r="D233" s="158" t="s">
        <v>1456</v>
      </c>
      <c r="E233" s="158" t="s">
        <v>1457</v>
      </c>
      <c r="F233" s="159" t="s">
        <v>1458</v>
      </c>
      <c r="G233" s="168" t="str">
        <f t="shared" si="56"/>
        <v/>
      </c>
      <c r="H233" s="103"/>
      <c r="I233" s="77" t="str">
        <f t="shared" si="57"/>
        <v/>
      </c>
      <c r="J233" s="87"/>
      <c r="K233" s="90"/>
      <c r="L233" s="91"/>
      <c r="M233" s="91"/>
      <c r="N233" s="91"/>
      <c r="O233" s="91"/>
      <c r="P233" s="91"/>
      <c r="Q233" s="91"/>
      <c r="R233" s="91"/>
      <c r="S233" s="1" t="str">
        <f t="shared" si="58"/>
        <v/>
      </c>
      <c r="T233" s="87"/>
      <c r="U233" s="95" t="str">
        <f t="shared" si="59"/>
        <v/>
      </c>
      <c r="V233" s="77" t="str">
        <f t="shared" si="60"/>
        <v/>
      </c>
      <c r="W233" s="87"/>
      <c r="X233" s="91"/>
      <c r="Y233" s="91"/>
      <c r="Z233" s="91"/>
      <c r="AA233" s="91"/>
      <c r="AB233" s="91"/>
      <c r="AC233" s="77" t="str">
        <f t="shared" si="61"/>
        <v/>
      </c>
      <c r="AD233" s="87"/>
      <c r="AE233" s="91"/>
      <c r="AF233" s="91"/>
      <c r="AG233" s="77" t="str">
        <f t="shared" si="62"/>
        <v/>
      </c>
      <c r="AH233" s="87"/>
      <c r="AI233" s="91"/>
      <c r="AJ233" s="91"/>
      <c r="AK233" s="91"/>
      <c r="AL233" s="91"/>
      <c r="AM233" s="91"/>
      <c r="AN233" s="91"/>
      <c r="AO233" s="91"/>
      <c r="AP233" s="91"/>
      <c r="AQ233" s="77" t="str">
        <f t="shared" si="63"/>
        <v/>
      </c>
      <c r="AR233" s="87"/>
      <c r="AS233" s="91"/>
      <c r="AT233" s="91"/>
      <c r="AU233" s="77" t="str">
        <f t="shared" si="64"/>
        <v/>
      </c>
      <c r="AV233" s="87"/>
      <c r="AW233" s="91"/>
      <c r="AX233" s="91"/>
      <c r="AY233" s="91"/>
      <c r="AZ233" s="91"/>
      <c r="BA233" s="1" t="str">
        <f t="shared" si="65"/>
        <v/>
      </c>
      <c r="BB233" s="87"/>
      <c r="BC233" s="95" t="str">
        <f t="shared" si="66"/>
        <v/>
      </c>
      <c r="BD233" s="1" t="str">
        <f t="shared" si="67"/>
        <v/>
      </c>
      <c r="BE233" s="87"/>
      <c r="BF233" s="95" t="str">
        <f t="shared" si="68"/>
        <v/>
      </c>
      <c r="BG233" s="1" t="str">
        <f t="shared" si="69"/>
        <v/>
      </c>
      <c r="BH233" s="87"/>
      <c r="BI233" s="95" t="str">
        <f t="shared" si="70"/>
        <v/>
      </c>
      <c r="BJ233" s="2"/>
      <c r="BK233" s="100" t="str">
        <f t="shared" si="54"/>
        <v>Geryon longipes</v>
      </c>
      <c r="BL233" s="84" t="str">
        <f t="shared" si="55"/>
        <v>GRQ</v>
      </c>
      <c r="BM233" s="237">
        <f t="shared" si="71"/>
        <v>0</v>
      </c>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row>
    <row r="234" spans="1:252" ht="18" customHeight="1" x14ac:dyDescent="0.2">
      <c r="A234" s="237"/>
      <c r="B234" s="84" t="s">
        <v>1459</v>
      </c>
      <c r="C234" s="100" t="s">
        <v>1460</v>
      </c>
      <c r="D234" s="158" t="s">
        <v>1461</v>
      </c>
      <c r="E234" s="158" t="s">
        <v>1462</v>
      </c>
      <c r="F234" s="159" t="s">
        <v>1463</v>
      </c>
      <c r="G234" s="168" t="str">
        <f t="shared" si="56"/>
        <v/>
      </c>
      <c r="H234" s="103"/>
      <c r="I234" s="77" t="str">
        <f t="shared" si="57"/>
        <v/>
      </c>
      <c r="J234" s="87"/>
      <c r="K234" s="90"/>
      <c r="L234" s="91"/>
      <c r="M234" s="91"/>
      <c r="N234" s="91"/>
      <c r="O234" s="91"/>
      <c r="P234" s="91"/>
      <c r="Q234" s="91"/>
      <c r="R234" s="91"/>
      <c r="S234" s="1" t="str">
        <f t="shared" si="58"/>
        <v/>
      </c>
      <c r="T234" s="87"/>
      <c r="U234" s="95" t="str">
        <f t="shared" si="59"/>
        <v/>
      </c>
      <c r="V234" s="77" t="str">
        <f t="shared" si="60"/>
        <v/>
      </c>
      <c r="W234" s="87"/>
      <c r="X234" s="91"/>
      <c r="Y234" s="91"/>
      <c r="Z234" s="91"/>
      <c r="AA234" s="91"/>
      <c r="AB234" s="91"/>
      <c r="AC234" s="77" t="str">
        <f t="shared" si="61"/>
        <v/>
      </c>
      <c r="AD234" s="87"/>
      <c r="AE234" s="91"/>
      <c r="AF234" s="91"/>
      <c r="AG234" s="77" t="str">
        <f t="shared" si="62"/>
        <v/>
      </c>
      <c r="AH234" s="87"/>
      <c r="AI234" s="91"/>
      <c r="AJ234" s="91"/>
      <c r="AK234" s="91"/>
      <c r="AL234" s="91"/>
      <c r="AM234" s="91"/>
      <c r="AN234" s="91"/>
      <c r="AO234" s="91"/>
      <c r="AP234" s="91"/>
      <c r="AQ234" s="77" t="str">
        <f t="shared" si="63"/>
        <v/>
      </c>
      <c r="AR234" s="87"/>
      <c r="AS234" s="91"/>
      <c r="AT234" s="91"/>
      <c r="AU234" s="77" t="str">
        <f t="shared" si="64"/>
        <v/>
      </c>
      <c r="AV234" s="87"/>
      <c r="AW234" s="91"/>
      <c r="AX234" s="91"/>
      <c r="AY234" s="91"/>
      <c r="AZ234" s="91"/>
      <c r="BA234" s="1" t="str">
        <f t="shared" si="65"/>
        <v/>
      </c>
      <c r="BB234" s="87"/>
      <c r="BC234" s="95" t="str">
        <f t="shared" si="66"/>
        <v/>
      </c>
      <c r="BD234" s="1" t="str">
        <f t="shared" si="67"/>
        <v/>
      </c>
      <c r="BE234" s="87"/>
      <c r="BF234" s="95" t="str">
        <f t="shared" si="68"/>
        <v/>
      </c>
      <c r="BG234" s="1" t="str">
        <f t="shared" si="69"/>
        <v/>
      </c>
      <c r="BH234" s="87"/>
      <c r="BI234" s="95" t="str">
        <f t="shared" si="70"/>
        <v/>
      </c>
      <c r="BK234" s="100" t="str">
        <f t="shared" si="54"/>
        <v>Portunus pelagicus</v>
      </c>
      <c r="BL234" s="84" t="str">
        <f t="shared" si="55"/>
        <v>SCD</v>
      </c>
      <c r="BM234" s="237">
        <f t="shared" si="71"/>
        <v>0</v>
      </c>
    </row>
    <row r="235" spans="1:252" s="9" customFormat="1" ht="18" customHeight="1" thickBot="1" x14ac:dyDescent="0.25">
      <c r="A235" s="238"/>
      <c r="B235" s="114" t="s">
        <v>212</v>
      </c>
      <c r="C235" s="115" t="s">
        <v>213</v>
      </c>
      <c r="D235" s="160" t="s">
        <v>214</v>
      </c>
      <c r="E235" s="160" t="s">
        <v>215</v>
      </c>
      <c r="F235" s="161" t="s">
        <v>216</v>
      </c>
      <c r="G235" s="169" t="str">
        <f t="shared" si="56"/>
        <v/>
      </c>
      <c r="H235" s="116"/>
      <c r="I235" s="117" t="str">
        <f t="shared" si="57"/>
        <v/>
      </c>
      <c r="J235" s="118"/>
      <c r="K235" s="119"/>
      <c r="L235" s="120"/>
      <c r="M235" s="120"/>
      <c r="N235" s="120"/>
      <c r="O235" s="120"/>
      <c r="P235" s="120"/>
      <c r="Q235" s="120"/>
      <c r="R235" s="120"/>
      <c r="S235" s="121" t="str">
        <f t="shared" si="58"/>
        <v/>
      </c>
      <c r="T235" s="118"/>
      <c r="U235" s="122" t="str">
        <f t="shared" si="59"/>
        <v/>
      </c>
      <c r="V235" s="117" t="str">
        <f t="shared" si="60"/>
        <v/>
      </c>
      <c r="W235" s="118"/>
      <c r="X235" s="120"/>
      <c r="Y235" s="120"/>
      <c r="Z235" s="120"/>
      <c r="AA235" s="120"/>
      <c r="AB235" s="120"/>
      <c r="AC235" s="117" t="str">
        <f t="shared" si="61"/>
        <v/>
      </c>
      <c r="AD235" s="118"/>
      <c r="AE235" s="120"/>
      <c r="AF235" s="120"/>
      <c r="AG235" s="117" t="str">
        <f t="shared" si="62"/>
        <v/>
      </c>
      <c r="AH235" s="118"/>
      <c r="AI235" s="120"/>
      <c r="AJ235" s="120"/>
      <c r="AK235" s="120"/>
      <c r="AL235" s="120"/>
      <c r="AM235" s="120"/>
      <c r="AN235" s="120"/>
      <c r="AO235" s="120"/>
      <c r="AP235" s="120"/>
      <c r="AQ235" s="117" t="str">
        <f t="shared" si="63"/>
        <v/>
      </c>
      <c r="AR235" s="118"/>
      <c r="AS235" s="120"/>
      <c r="AT235" s="120"/>
      <c r="AU235" s="117" t="str">
        <f t="shared" si="64"/>
        <v/>
      </c>
      <c r="AV235" s="118"/>
      <c r="AW235" s="120"/>
      <c r="AX235" s="120"/>
      <c r="AY235" s="120"/>
      <c r="AZ235" s="120"/>
      <c r="BA235" s="121" t="str">
        <f t="shared" si="65"/>
        <v/>
      </c>
      <c r="BB235" s="118"/>
      <c r="BC235" s="122" t="str">
        <f t="shared" si="66"/>
        <v/>
      </c>
      <c r="BD235" s="121" t="str">
        <f t="shared" si="67"/>
        <v/>
      </c>
      <c r="BE235" s="118"/>
      <c r="BF235" s="122" t="str">
        <f t="shared" si="68"/>
        <v/>
      </c>
      <c r="BG235" s="121" t="str">
        <f t="shared" si="69"/>
        <v/>
      </c>
      <c r="BH235" s="118"/>
      <c r="BI235" s="122" t="str">
        <f t="shared" si="70"/>
        <v/>
      </c>
      <c r="BK235" s="115" t="str">
        <f t="shared" si="54"/>
        <v>Maja squinado</v>
      </c>
      <c r="BL235" s="114" t="str">
        <f t="shared" si="55"/>
        <v>SCR</v>
      </c>
      <c r="BM235" s="238">
        <f t="shared" si="71"/>
        <v>0</v>
      </c>
    </row>
    <row r="236" spans="1:252" ht="18" customHeight="1" x14ac:dyDescent="0.2">
      <c r="A236" s="236">
        <v>43</v>
      </c>
      <c r="B236" s="110" t="s">
        <v>671</v>
      </c>
      <c r="C236" s="111" t="s">
        <v>672</v>
      </c>
      <c r="D236" s="164" t="s">
        <v>673</v>
      </c>
      <c r="E236" s="164" t="s">
        <v>1010</v>
      </c>
      <c r="F236" s="165" t="s">
        <v>1011</v>
      </c>
      <c r="G236" s="171" t="str">
        <f t="shared" si="56"/>
        <v/>
      </c>
      <c r="H236" s="112"/>
      <c r="I236" s="77" t="str">
        <f t="shared" si="57"/>
        <v/>
      </c>
      <c r="J236" s="113"/>
      <c r="K236" s="90"/>
      <c r="L236" s="91"/>
      <c r="M236" s="91"/>
      <c r="N236" s="91"/>
      <c r="O236" s="91"/>
      <c r="P236" s="91"/>
      <c r="Q236" s="91"/>
      <c r="R236" s="91"/>
      <c r="S236" s="1" t="str">
        <f t="shared" si="58"/>
        <v/>
      </c>
      <c r="T236" s="113"/>
      <c r="U236" s="95" t="str">
        <f t="shared" si="59"/>
        <v/>
      </c>
      <c r="V236" s="77" t="str">
        <f t="shared" si="60"/>
        <v/>
      </c>
      <c r="W236" s="113"/>
      <c r="X236" s="91"/>
      <c r="Y236" s="91"/>
      <c r="Z236" s="91"/>
      <c r="AA236" s="91"/>
      <c r="AB236" s="91"/>
      <c r="AC236" s="77" t="str">
        <f t="shared" si="61"/>
        <v/>
      </c>
      <c r="AD236" s="113"/>
      <c r="AE236" s="91"/>
      <c r="AF236" s="91"/>
      <c r="AG236" s="77" t="str">
        <f t="shared" si="62"/>
        <v/>
      </c>
      <c r="AH236" s="113"/>
      <c r="AI236" s="91"/>
      <c r="AJ236" s="91"/>
      <c r="AK236" s="91"/>
      <c r="AL236" s="91"/>
      <c r="AM236" s="91"/>
      <c r="AN236" s="91"/>
      <c r="AO236" s="91"/>
      <c r="AP236" s="91"/>
      <c r="AQ236" s="77" t="str">
        <f t="shared" si="63"/>
        <v/>
      </c>
      <c r="AR236" s="113"/>
      <c r="AS236" s="91"/>
      <c r="AT236" s="91"/>
      <c r="AU236" s="77" t="str">
        <f t="shared" si="64"/>
        <v/>
      </c>
      <c r="AV236" s="113"/>
      <c r="AW236" s="91"/>
      <c r="AX236" s="91"/>
      <c r="AY236" s="91"/>
      <c r="AZ236" s="91"/>
      <c r="BA236" s="1" t="str">
        <f t="shared" si="65"/>
        <v/>
      </c>
      <c r="BB236" s="113"/>
      <c r="BC236" s="95" t="str">
        <f t="shared" si="66"/>
        <v/>
      </c>
      <c r="BD236" s="1" t="str">
        <f t="shared" si="67"/>
        <v/>
      </c>
      <c r="BE236" s="113"/>
      <c r="BF236" s="95" t="str">
        <f t="shared" si="68"/>
        <v/>
      </c>
      <c r="BG236" s="1" t="str">
        <f t="shared" si="69"/>
        <v/>
      </c>
      <c r="BH236" s="113"/>
      <c r="BI236" s="95" t="str">
        <f t="shared" si="70"/>
        <v/>
      </c>
      <c r="BK236" s="111" t="str">
        <f t="shared" si="54"/>
        <v>Palinurus spp</v>
      </c>
      <c r="BL236" s="110" t="str">
        <f t="shared" si="55"/>
        <v>CRW</v>
      </c>
      <c r="BM236" s="236">
        <f t="shared" si="71"/>
        <v>43</v>
      </c>
    </row>
    <row r="237" spans="1:252" ht="18" customHeight="1" x14ac:dyDescent="0.2">
      <c r="A237" s="237"/>
      <c r="B237" s="84" t="s">
        <v>679</v>
      </c>
      <c r="C237" s="100" t="s">
        <v>680</v>
      </c>
      <c r="D237" s="158" t="s">
        <v>681</v>
      </c>
      <c r="E237" s="158" t="s">
        <v>682</v>
      </c>
      <c r="F237" s="159" t="s">
        <v>683</v>
      </c>
      <c r="G237" s="168" t="str">
        <f t="shared" si="56"/>
        <v/>
      </c>
      <c r="H237" s="103"/>
      <c r="I237" s="77" t="str">
        <f t="shared" si="57"/>
        <v/>
      </c>
      <c r="J237" s="87"/>
      <c r="K237" s="90"/>
      <c r="L237" s="91"/>
      <c r="M237" s="91"/>
      <c r="N237" s="91"/>
      <c r="O237" s="91"/>
      <c r="P237" s="91"/>
      <c r="Q237" s="91"/>
      <c r="R237" s="91"/>
      <c r="S237" s="1" t="str">
        <f t="shared" si="58"/>
        <v/>
      </c>
      <c r="T237" s="87"/>
      <c r="U237" s="95" t="str">
        <f t="shared" si="59"/>
        <v/>
      </c>
      <c r="V237" s="77" t="str">
        <f t="shared" si="60"/>
        <v/>
      </c>
      <c r="W237" s="87"/>
      <c r="X237" s="91"/>
      <c r="Y237" s="91"/>
      <c r="Z237" s="91"/>
      <c r="AA237" s="91"/>
      <c r="AB237" s="91"/>
      <c r="AC237" s="77" t="str">
        <f t="shared" si="61"/>
        <v/>
      </c>
      <c r="AD237" s="87"/>
      <c r="AE237" s="91"/>
      <c r="AF237" s="91"/>
      <c r="AG237" s="77" t="str">
        <f t="shared" si="62"/>
        <v/>
      </c>
      <c r="AH237" s="87"/>
      <c r="AI237" s="91"/>
      <c r="AJ237" s="91"/>
      <c r="AK237" s="91"/>
      <c r="AL237" s="91"/>
      <c r="AM237" s="91"/>
      <c r="AN237" s="91"/>
      <c r="AO237" s="91"/>
      <c r="AP237" s="91"/>
      <c r="AQ237" s="77" t="str">
        <f t="shared" si="63"/>
        <v/>
      </c>
      <c r="AR237" s="87"/>
      <c r="AS237" s="91"/>
      <c r="AT237" s="91"/>
      <c r="AU237" s="77" t="str">
        <f t="shared" si="64"/>
        <v/>
      </c>
      <c r="AV237" s="87"/>
      <c r="AW237" s="91"/>
      <c r="AX237" s="91"/>
      <c r="AY237" s="91"/>
      <c r="AZ237" s="91"/>
      <c r="BA237" s="1" t="str">
        <f t="shared" si="65"/>
        <v/>
      </c>
      <c r="BB237" s="87"/>
      <c r="BC237" s="95" t="str">
        <f t="shared" si="66"/>
        <v/>
      </c>
      <c r="BD237" s="1" t="str">
        <f t="shared" si="67"/>
        <v/>
      </c>
      <c r="BE237" s="87"/>
      <c r="BF237" s="95" t="str">
        <f t="shared" si="68"/>
        <v/>
      </c>
      <c r="BG237" s="1" t="str">
        <f t="shared" si="69"/>
        <v/>
      </c>
      <c r="BH237" s="87"/>
      <c r="BI237" s="95" t="str">
        <f t="shared" si="70"/>
        <v/>
      </c>
      <c r="BK237" s="100" t="str">
        <f t="shared" si="54"/>
        <v>Homarus gammarus</v>
      </c>
      <c r="BL237" s="84" t="str">
        <f t="shared" si="55"/>
        <v>LBE</v>
      </c>
      <c r="BM237" s="237">
        <f t="shared" si="71"/>
        <v>0</v>
      </c>
    </row>
    <row r="238" spans="1:252" ht="18" customHeight="1" x14ac:dyDescent="0.2">
      <c r="A238" s="237"/>
      <c r="B238" s="84" t="s">
        <v>1464</v>
      </c>
      <c r="C238" s="100" t="s">
        <v>1465</v>
      </c>
      <c r="D238" s="158" t="s">
        <v>1466</v>
      </c>
      <c r="E238" s="158" t="s">
        <v>1467</v>
      </c>
      <c r="F238" s="159" t="s">
        <v>1468</v>
      </c>
      <c r="G238" s="168" t="str">
        <f t="shared" si="56"/>
        <v/>
      </c>
      <c r="H238" s="103"/>
      <c r="I238" s="77" t="str">
        <f t="shared" si="57"/>
        <v/>
      </c>
      <c r="J238" s="87"/>
      <c r="K238" s="90"/>
      <c r="L238" s="91"/>
      <c r="M238" s="91"/>
      <c r="N238" s="91"/>
      <c r="O238" s="91"/>
      <c r="P238" s="91"/>
      <c r="Q238" s="91"/>
      <c r="R238" s="91"/>
      <c r="S238" s="1" t="str">
        <f t="shared" si="58"/>
        <v/>
      </c>
      <c r="T238" s="87"/>
      <c r="U238" s="95" t="str">
        <f t="shared" si="59"/>
        <v/>
      </c>
      <c r="V238" s="77" t="str">
        <f t="shared" si="60"/>
        <v/>
      </c>
      <c r="W238" s="87"/>
      <c r="X238" s="91"/>
      <c r="Y238" s="91"/>
      <c r="Z238" s="91"/>
      <c r="AA238" s="91"/>
      <c r="AB238" s="91"/>
      <c r="AC238" s="77" t="str">
        <f t="shared" si="61"/>
        <v/>
      </c>
      <c r="AD238" s="87"/>
      <c r="AE238" s="91"/>
      <c r="AF238" s="91"/>
      <c r="AG238" s="77" t="str">
        <f t="shared" si="62"/>
        <v/>
      </c>
      <c r="AH238" s="87"/>
      <c r="AI238" s="91"/>
      <c r="AJ238" s="91"/>
      <c r="AK238" s="91"/>
      <c r="AL238" s="91"/>
      <c r="AM238" s="91"/>
      <c r="AN238" s="91"/>
      <c r="AO238" s="91"/>
      <c r="AP238" s="91"/>
      <c r="AQ238" s="77" t="str">
        <f t="shared" si="63"/>
        <v/>
      </c>
      <c r="AR238" s="87"/>
      <c r="AS238" s="91"/>
      <c r="AT238" s="91"/>
      <c r="AU238" s="77" t="str">
        <f t="shared" si="64"/>
        <v/>
      </c>
      <c r="AV238" s="87"/>
      <c r="AW238" s="91"/>
      <c r="AX238" s="91"/>
      <c r="AY238" s="91"/>
      <c r="AZ238" s="91"/>
      <c r="BA238" s="1" t="str">
        <f t="shared" si="65"/>
        <v/>
      </c>
      <c r="BB238" s="87"/>
      <c r="BC238" s="95" t="str">
        <f t="shared" si="66"/>
        <v/>
      </c>
      <c r="BD238" s="1" t="str">
        <f t="shared" si="67"/>
        <v/>
      </c>
      <c r="BE238" s="87"/>
      <c r="BF238" s="95" t="str">
        <f t="shared" si="68"/>
        <v/>
      </c>
      <c r="BG238" s="1" t="str">
        <f t="shared" si="69"/>
        <v/>
      </c>
      <c r="BH238" s="87"/>
      <c r="BI238" s="95" t="str">
        <f t="shared" si="70"/>
        <v/>
      </c>
      <c r="BK238" s="100" t="str">
        <f t="shared" si="54"/>
        <v>Scyllaridae</v>
      </c>
      <c r="BL238" s="84" t="str">
        <f t="shared" si="55"/>
        <v>LOS</v>
      </c>
      <c r="BM238" s="237">
        <f t="shared" si="71"/>
        <v>0</v>
      </c>
    </row>
    <row r="239" spans="1:252" ht="18" customHeight="1" x14ac:dyDescent="0.2">
      <c r="A239" s="237"/>
      <c r="B239" s="84" t="s">
        <v>157</v>
      </c>
      <c r="C239" s="100" t="s">
        <v>158</v>
      </c>
      <c r="D239" s="158" t="s">
        <v>159</v>
      </c>
      <c r="E239" s="158" t="s">
        <v>160</v>
      </c>
      <c r="F239" s="159" t="s">
        <v>161</v>
      </c>
      <c r="G239" s="168" t="str">
        <f t="shared" si="56"/>
        <v/>
      </c>
      <c r="H239" s="103"/>
      <c r="I239" s="77" t="str">
        <f t="shared" si="57"/>
        <v/>
      </c>
      <c r="J239" s="87"/>
      <c r="K239" s="90"/>
      <c r="L239" s="91"/>
      <c r="M239" s="91"/>
      <c r="N239" s="91"/>
      <c r="O239" s="91"/>
      <c r="P239" s="91"/>
      <c r="Q239" s="91"/>
      <c r="R239" s="91"/>
      <c r="S239" s="1" t="str">
        <f t="shared" si="58"/>
        <v/>
      </c>
      <c r="T239" s="87"/>
      <c r="U239" s="95" t="str">
        <f t="shared" si="59"/>
        <v/>
      </c>
      <c r="V239" s="77" t="str">
        <f t="shared" si="60"/>
        <v/>
      </c>
      <c r="W239" s="87"/>
      <c r="X239" s="91"/>
      <c r="Y239" s="91"/>
      <c r="Z239" s="91"/>
      <c r="AA239" s="91"/>
      <c r="AB239" s="91"/>
      <c r="AC239" s="77" t="str">
        <f t="shared" si="61"/>
        <v/>
      </c>
      <c r="AD239" s="87"/>
      <c r="AE239" s="91"/>
      <c r="AF239" s="91"/>
      <c r="AG239" s="77" t="str">
        <f t="shared" si="62"/>
        <v/>
      </c>
      <c r="AH239" s="87"/>
      <c r="AI239" s="91"/>
      <c r="AJ239" s="91"/>
      <c r="AK239" s="91"/>
      <c r="AL239" s="91"/>
      <c r="AM239" s="91"/>
      <c r="AN239" s="91"/>
      <c r="AO239" s="91"/>
      <c r="AP239" s="91"/>
      <c r="AQ239" s="77" t="str">
        <f t="shared" si="63"/>
        <v/>
      </c>
      <c r="AR239" s="87"/>
      <c r="AS239" s="91"/>
      <c r="AT239" s="91"/>
      <c r="AU239" s="77" t="str">
        <f t="shared" si="64"/>
        <v/>
      </c>
      <c r="AV239" s="87"/>
      <c r="AW239" s="91"/>
      <c r="AX239" s="91"/>
      <c r="AY239" s="91"/>
      <c r="AZ239" s="91"/>
      <c r="BA239" s="1" t="str">
        <f t="shared" si="65"/>
        <v/>
      </c>
      <c r="BB239" s="87"/>
      <c r="BC239" s="95" t="str">
        <f t="shared" si="66"/>
        <v/>
      </c>
      <c r="BD239" s="1" t="str">
        <f t="shared" si="67"/>
        <v/>
      </c>
      <c r="BE239" s="87"/>
      <c r="BF239" s="95" t="str">
        <f t="shared" si="68"/>
        <v/>
      </c>
      <c r="BG239" s="1" t="str">
        <f t="shared" si="69"/>
        <v/>
      </c>
      <c r="BH239" s="87"/>
      <c r="BI239" s="95" t="str">
        <f t="shared" si="70"/>
        <v/>
      </c>
      <c r="BK239" s="100" t="str">
        <f t="shared" si="54"/>
        <v>Reptantia</v>
      </c>
      <c r="BL239" s="84" t="str">
        <f t="shared" si="55"/>
        <v>LOX</v>
      </c>
      <c r="BM239" s="237">
        <f t="shared" si="71"/>
        <v>0</v>
      </c>
    </row>
    <row r="240" spans="1:252" ht="18" customHeight="1" x14ac:dyDescent="0.2">
      <c r="A240" s="237"/>
      <c r="B240" s="84" t="s">
        <v>674</v>
      </c>
      <c r="C240" s="100" t="s">
        <v>675</v>
      </c>
      <c r="D240" s="158" t="s">
        <v>676</v>
      </c>
      <c r="E240" s="158" t="s">
        <v>677</v>
      </c>
      <c r="F240" s="159" t="s">
        <v>678</v>
      </c>
      <c r="G240" s="168" t="str">
        <f t="shared" si="56"/>
        <v/>
      </c>
      <c r="H240" s="103"/>
      <c r="I240" s="77" t="str">
        <f t="shared" si="57"/>
        <v/>
      </c>
      <c r="J240" s="87"/>
      <c r="K240" s="90"/>
      <c r="L240" s="91"/>
      <c r="M240" s="91"/>
      <c r="N240" s="91"/>
      <c r="O240" s="91"/>
      <c r="P240" s="91"/>
      <c r="Q240" s="91"/>
      <c r="R240" s="91"/>
      <c r="S240" s="1" t="str">
        <f t="shared" si="58"/>
        <v/>
      </c>
      <c r="T240" s="87"/>
      <c r="U240" s="95" t="str">
        <f t="shared" si="59"/>
        <v/>
      </c>
      <c r="V240" s="77" t="str">
        <f t="shared" si="60"/>
        <v/>
      </c>
      <c r="W240" s="87"/>
      <c r="X240" s="91"/>
      <c r="Y240" s="91"/>
      <c r="Z240" s="91"/>
      <c r="AA240" s="91"/>
      <c r="AB240" s="91"/>
      <c r="AC240" s="77" t="str">
        <f t="shared" si="61"/>
        <v/>
      </c>
      <c r="AD240" s="87"/>
      <c r="AE240" s="91"/>
      <c r="AF240" s="91"/>
      <c r="AG240" s="77" t="str">
        <f t="shared" si="62"/>
        <v/>
      </c>
      <c r="AH240" s="87"/>
      <c r="AI240" s="91"/>
      <c r="AJ240" s="91"/>
      <c r="AK240" s="91"/>
      <c r="AL240" s="91"/>
      <c r="AM240" s="91"/>
      <c r="AN240" s="91"/>
      <c r="AO240" s="91"/>
      <c r="AP240" s="91"/>
      <c r="AQ240" s="77" t="str">
        <f t="shared" si="63"/>
        <v/>
      </c>
      <c r="AR240" s="87"/>
      <c r="AS240" s="91"/>
      <c r="AT240" s="91"/>
      <c r="AU240" s="77" t="str">
        <f t="shared" si="64"/>
        <v/>
      </c>
      <c r="AV240" s="87"/>
      <c r="AW240" s="91"/>
      <c r="AX240" s="91"/>
      <c r="AY240" s="91"/>
      <c r="AZ240" s="91"/>
      <c r="BA240" s="1" t="str">
        <f t="shared" si="65"/>
        <v/>
      </c>
      <c r="BB240" s="87"/>
      <c r="BC240" s="95" t="str">
        <f t="shared" si="66"/>
        <v/>
      </c>
      <c r="BD240" s="1" t="str">
        <f t="shared" si="67"/>
        <v/>
      </c>
      <c r="BE240" s="87"/>
      <c r="BF240" s="95" t="str">
        <f t="shared" si="68"/>
        <v/>
      </c>
      <c r="BG240" s="1" t="str">
        <f t="shared" si="69"/>
        <v/>
      </c>
      <c r="BH240" s="87"/>
      <c r="BI240" s="95" t="str">
        <f t="shared" si="70"/>
        <v/>
      </c>
      <c r="BK240" s="100" t="str">
        <f t="shared" si="54"/>
        <v>Nephrops norvegicus</v>
      </c>
      <c r="BL240" s="84" t="str">
        <f t="shared" si="55"/>
        <v>NEP</v>
      </c>
      <c r="BM240" s="237">
        <f t="shared" si="71"/>
        <v>0</v>
      </c>
    </row>
    <row r="241" spans="1:65" ht="18" customHeight="1" x14ac:dyDescent="0.2">
      <c r="A241" s="237"/>
      <c r="B241" s="84" t="s">
        <v>1469</v>
      </c>
      <c r="C241" s="100" t="s">
        <v>1470</v>
      </c>
      <c r="D241" s="158" t="s">
        <v>1471</v>
      </c>
      <c r="E241" s="158" t="s">
        <v>1472</v>
      </c>
      <c r="F241" s="159" t="s">
        <v>1473</v>
      </c>
      <c r="G241" s="168" t="str">
        <f t="shared" si="56"/>
        <v/>
      </c>
      <c r="H241" s="103"/>
      <c r="I241" s="77" t="str">
        <f t="shared" si="57"/>
        <v/>
      </c>
      <c r="J241" s="87"/>
      <c r="K241" s="90"/>
      <c r="L241" s="91"/>
      <c r="M241" s="91"/>
      <c r="N241" s="91"/>
      <c r="O241" s="91"/>
      <c r="P241" s="91"/>
      <c r="Q241" s="91"/>
      <c r="R241" s="91"/>
      <c r="S241" s="1" t="str">
        <f t="shared" si="58"/>
        <v/>
      </c>
      <c r="T241" s="87"/>
      <c r="U241" s="95" t="str">
        <f t="shared" si="59"/>
        <v/>
      </c>
      <c r="V241" s="77" t="str">
        <f t="shared" si="60"/>
        <v/>
      </c>
      <c r="W241" s="87"/>
      <c r="X241" s="91"/>
      <c r="Y241" s="91"/>
      <c r="Z241" s="91"/>
      <c r="AA241" s="91"/>
      <c r="AB241" s="91"/>
      <c r="AC241" s="77" t="str">
        <f t="shared" si="61"/>
        <v/>
      </c>
      <c r="AD241" s="87"/>
      <c r="AE241" s="91"/>
      <c r="AF241" s="91"/>
      <c r="AG241" s="77" t="str">
        <f t="shared" si="62"/>
        <v/>
      </c>
      <c r="AH241" s="87"/>
      <c r="AI241" s="91"/>
      <c r="AJ241" s="91"/>
      <c r="AK241" s="91"/>
      <c r="AL241" s="91"/>
      <c r="AM241" s="91"/>
      <c r="AN241" s="91"/>
      <c r="AO241" s="91"/>
      <c r="AP241" s="91"/>
      <c r="AQ241" s="77" t="str">
        <f t="shared" si="63"/>
        <v/>
      </c>
      <c r="AR241" s="87"/>
      <c r="AS241" s="91"/>
      <c r="AT241" s="91"/>
      <c r="AU241" s="77" t="str">
        <f t="shared" si="64"/>
        <v/>
      </c>
      <c r="AV241" s="87"/>
      <c r="AW241" s="91"/>
      <c r="AX241" s="91"/>
      <c r="AY241" s="91"/>
      <c r="AZ241" s="91"/>
      <c r="BA241" s="1" t="str">
        <f t="shared" si="65"/>
        <v/>
      </c>
      <c r="BB241" s="87"/>
      <c r="BC241" s="95" t="str">
        <f t="shared" si="66"/>
        <v/>
      </c>
      <c r="BD241" s="1" t="str">
        <f t="shared" si="67"/>
        <v/>
      </c>
      <c r="BE241" s="87"/>
      <c r="BF241" s="95" t="str">
        <f t="shared" si="68"/>
        <v/>
      </c>
      <c r="BG241" s="1" t="str">
        <f t="shared" si="69"/>
        <v/>
      </c>
      <c r="BH241" s="87"/>
      <c r="BI241" s="95" t="str">
        <f t="shared" si="70"/>
        <v/>
      </c>
      <c r="BK241" s="100" t="str">
        <f t="shared" si="54"/>
        <v>Palinurus mauritanicus</v>
      </c>
      <c r="BL241" s="84" t="str">
        <f t="shared" si="55"/>
        <v>PSL</v>
      </c>
      <c r="BM241" s="237">
        <f t="shared" si="71"/>
        <v>0</v>
      </c>
    </row>
    <row r="242" spans="1:65" ht="18" customHeight="1" x14ac:dyDescent="0.2">
      <c r="A242" s="237"/>
      <c r="B242" s="84" t="s">
        <v>217</v>
      </c>
      <c r="C242" s="100" t="s">
        <v>218</v>
      </c>
      <c r="D242" s="158" t="s">
        <v>219</v>
      </c>
      <c r="E242" s="158" t="s">
        <v>220</v>
      </c>
      <c r="F242" s="159" t="s">
        <v>221</v>
      </c>
      <c r="G242" s="168" t="str">
        <f t="shared" si="56"/>
        <v/>
      </c>
      <c r="H242" s="103"/>
      <c r="I242" s="77" t="str">
        <f t="shared" si="57"/>
        <v/>
      </c>
      <c r="J242" s="87"/>
      <c r="K242" s="90"/>
      <c r="L242" s="91"/>
      <c r="M242" s="91"/>
      <c r="N242" s="91"/>
      <c r="O242" s="91"/>
      <c r="P242" s="91"/>
      <c r="Q242" s="91"/>
      <c r="R242" s="91"/>
      <c r="S242" s="1" t="str">
        <f t="shared" si="58"/>
        <v/>
      </c>
      <c r="T242" s="87"/>
      <c r="U242" s="95" t="str">
        <f t="shared" si="59"/>
        <v/>
      </c>
      <c r="V242" s="77" t="str">
        <f t="shared" si="60"/>
        <v/>
      </c>
      <c r="W242" s="87"/>
      <c r="X242" s="91"/>
      <c r="Y242" s="91"/>
      <c r="Z242" s="91"/>
      <c r="AA242" s="91"/>
      <c r="AB242" s="91"/>
      <c r="AC242" s="77" t="str">
        <f t="shared" si="61"/>
        <v/>
      </c>
      <c r="AD242" s="87"/>
      <c r="AE242" s="91"/>
      <c r="AF242" s="91"/>
      <c r="AG242" s="77" t="str">
        <f t="shared" si="62"/>
        <v/>
      </c>
      <c r="AH242" s="87"/>
      <c r="AI242" s="91"/>
      <c r="AJ242" s="91"/>
      <c r="AK242" s="91"/>
      <c r="AL242" s="91"/>
      <c r="AM242" s="91"/>
      <c r="AN242" s="91"/>
      <c r="AO242" s="91"/>
      <c r="AP242" s="91"/>
      <c r="AQ242" s="77" t="str">
        <f t="shared" si="63"/>
        <v/>
      </c>
      <c r="AR242" s="87"/>
      <c r="AS242" s="91"/>
      <c r="AT242" s="91"/>
      <c r="AU242" s="77" t="str">
        <f t="shared" si="64"/>
        <v/>
      </c>
      <c r="AV242" s="87"/>
      <c r="AW242" s="91"/>
      <c r="AX242" s="91"/>
      <c r="AY242" s="91"/>
      <c r="AZ242" s="91"/>
      <c r="BA242" s="1" t="str">
        <f t="shared" si="65"/>
        <v/>
      </c>
      <c r="BB242" s="87"/>
      <c r="BC242" s="95" t="str">
        <f t="shared" si="66"/>
        <v/>
      </c>
      <c r="BD242" s="1" t="str">
        <f t="shared" si="67"/>
        <v/>
      </c>
      <c r="BE242" s="87"/>
      <c r="BF242" s="95" t="str">
        <f t="shared" si="68"/>
        <v/>
      </c>
      <c r="BG242" s="1" t="str">
        <f t="shared" si="69"/>
        <v/>
      </c>
      <c r="BH242" s="87"/>
      <c r="BI242" s="95" t="str">
        <f t="shared" si="70"/>
        <v/>
      </c>
      <c r="BK242" s="100" t="str">
        <f t="shared" si="54"/>
        <v>Palinurus elephas</v>
      </c>
      <c r="BL242" s="84" t="str">
        <f t="shared" si="55"/>
        <v>SLO</v>
      </c>
      <c r="BM242" s="237">
        <f t="shared" si="71"/>
        <v>0</v>
      </c>
    </row>
    <row r="243" spans="1:65" ht="18" customHeight="1" thickBot="1" x14ac:dyDescent="0.25">
      <c r="A243" s="238"/>
      <c r="B243" s="114" t="s">
        <v>1474</v>
      </c>
      <c r="C243" s="115" t="s">
        <v>1475</v>
      </c>
      <c r="D243" s="160" t="s">
        <v>1476</v>
      </c>
      <c r="E243" s="160" t="s">
        <v>1477</v>
      </c>
      <c r="F243" s="161" t="s">
        <v>1478</v>
      </c>
      <c r="G243" s="169" t="str">
        <f t="shared" si="56"/>
        <v/>
      </c>
      <c r="H243" s="116"/>
      <c r="I243" s="117" t="str">
        <f t="shared" si="57"/>
        <v/>
      </c>
      <c r="J243" s="118"/>
      <c r="K243" s="119"/>
      <c r="L243" s="120"/>
      <c r="M243" s="120"/>
      <c r="N243" s="120"/>
      <c r="O243" s="120"/>
      <c r="P243" s="120"/>
      <c r="Q243" s="120"/>
      <c r="R243" s="120"/>
      <c r="S243" s="121" t="str">
        <f t="shared" si="58"/>
        <v/>
      </c>
      <c r="T243" s="118"/>
      <c r="U243" s="122" t="str">
        <f t="shared" si="59"/>
        <v/>
      </c>
      <c r="V243" s="117" t="str">
        <f t="shared" si="60"/>
        <v/>
      </c>
      <c r="W243" s="118"/>
      <c r="X243" s="120"/>
      <c r="Y243" s="120"/>
      <c r="Z243" s="120"/>
      <c r="AA243" s="120"/>
      <c r="AB243" s="120"/>
      <c r="AC243" s="117" t="str">
        <f t="shared" si="61"/>
        <v/>
      </c>
      <c r="AD243" s="118"/>
      <c r="AE243" s="120"/>
      <c r="AF243" s="120"/>
      <c r="AG243" s="117" t="str">
        <f t="shared" si="62"/>
        <v/>
      </c>
      <c r="AH243" s="118"/>
      <c r="AI243" s="120"/>
      <c r="AJ243" s="120"/>
      <c r="AK243" s="120"/>
      <c r="AL243" s="120"/>
      <c r="AM243" s="120"/>
      <c r="AN243" s="120"/>
      <c r="AO243" s="120"/>
      <c r="AP243" s="120"/>
      <c r="AQ243" s="117" t="str">
        <f t="shared" si="63"/>
        <v/>
      </c>
      <c r="AR243" s="118"/>
      <c r="AS243" s="120"/>
      <c r="AT243" s="120"/>
      <c r="AU243" s="117" t="str">
        <f t="shared" si="64"/>
        <v/>
      </c>
      <c r="AV243" s="118"/>
      <c r="AW243" s="120"/>
      <c r="AX243" s="120"/>
      <c r="AY243" s="120"/>
      <c r="AZ243" s="120"/>
      <c r="BA243" s="121" t="str">
        <f t="shared" si="65"/>
        <v/>
      </c>
      <c r="BB243" s="118"/>
      <c r="BC243" s="122" t="str">
        <f t="shared" si="66"/>
        <v/>
      </c>
      <c r="BD243" s="121" t="str">
        <f t="shared" si="67"/>
        <v/>
      </c>
      <c r="BE243" s="118"/>
      <c r="BF243" s="122" t="str">
        <f t="shared" si="68"/>
        <v/>
      </c>
      <c r="BG243" s="121" t="str">
        <f t="shared" si="69"/>
        <v/>
      </c>
      <c r="BH243" s="118"/>
      <c r="BI243" s="122" t="str">
        <f t="shared" si="70"/>
        <v/>
      </c>
      <c r="BK243" s="115" t="str">
        <f t="shared" si="54"/>
        <v>Scyllarides latus</v>
      </c>
      <c r="BL243" s="114" t="str">
        <f t="shared" si="55"/>
        <v>YLL</v>
      </c>
      <c r="BM243" s="238">
        <f t="shared" si="71"/>
        <v>0</v>
      </c>
    </row>
    <row r="244" spans="1:65" ht="18" customHeight="1" x14ac:dyDescent="0.2">
      <c r="A244" s="236">
        <v>45</v>
      </c>
      <c r="B244" s="110" t="s">
        <v>222</v>
      </c>
      <c r="C244" s="111" t="s">
        <v>223</v>
      </c>
      <c r="D244" s="164" t="s">
        <v>224</v>
      </c>
      <c r="E244" s="164" t="s">
        <v>225</v>
      </c>
      <c r="F244" s="165" t="s">
        <v>226</v>
      </c>
      <c r="G244" s="171" t="str">
        <f t="shared" si="56"/>
        <v/>
      </c>
      <c r="H244" s="112"/>
      <c r="I244" s="77" t="str">
        <f t="shared" si="57"/>
        <v/>
      </c>
      <c r="J244" s="113"/>
      <c r="K244" s="90"/>
      <c r="L244" s="91"/>
      <c r="M244" s="91"/>
      <c r="N244" s="91"/>
      <c r="O244" s="91"/>
      <c r="P244" s="91"/>
      <c r="Q244" s="91"/>
      <c r="R244" s="91"/>
      <c r="S244" s="1" t="str">
        <f t="shared" si="58"/>
        <v/>
      </c>
      <c r="T244" s="113"/>
      <c r="U244" s="95" t="str">
        <f t="shared" si="59"/>
        <v/>
      </c>
      <c r="V244" s="77" t="str">
        <f t="shared" si="60"/>
        <v/>
      </c>
      <c r="W244" s="113"/>
      <c r="X244" s="91"/>
      <c r="Y244" s="91"/>
      <c r="Z244" s="91"/>
      <c r="AA244" s="91"/>
      <c r="AB244" s="91"/>
      <c r="AC244" s="77" t="str">
        <f t="shared" si="61"/>
        <v/>
      </c>
      <c r="AD244" s="113"/>
      <c r="AE244" s="91"/>
      <c r="AF244" s="91"/>
      <c r="AG244" s="77" t="str">
        <f t="shared" si="62"/>
        <v/>
      </c>
      <c r="AH244" s="113"/>
      <c r="AI244" s="91"/>
      <c r="AJ244" s="91"/>
      <c r="AK244" s="91"/>
      <c r="AL244" s="91"/>
      <c r="AM244" s="91"/>
      <c r="AN244" s="91"/>
      <c r="AO244" s="91"/>
      <c r="AP244" s="91"/>
      <c r="AQ244" s="77" t="str">
        <f t="shared" si="63"/>
        <v/>
      </c>
      <c r="AR244" s="113"/>
      <c r="AS244" s="91"/>
      <c r="AT244" s="91"/>
      <c r="AU244" s="77" t="str">
        <f t="shared" si="64"/>
        <v/>
      </c>
      <c r="AV244" s="113"/>
      <c r="AW244" s="91"/>
      <c r="AX244" s="91"/>
      <c r="AY244" s="91"/>
      <c r="AZ244" s="91"/>
      <c r="BA244" s="1" t="str">
        <f t="shared" si="65"/>
        <v/>
      </c>
      <c r="BB244" s="113"/>
      <c r="BC244" s="95" t="str">
        <f t="shared" si="66"/>
        <v/>
      </c>
      <c r="BD244" s="1" t="str">
        <f t="shared" si="67"/>
        <v/>
      </c>
      <c r="BE244" s="113"/>
      <c r="BF244" s="95" t="str">
        <f t="shared" si="68"/>
        <v/>
      </c>
      <c r="BG244" s="1" t="str">
        <f t="shared" si="69"/>
        <v/>
      </c>
      <c r="BH244" s="113"/>
      <c r="BI244" s="95" t="str">
        <f t="shared" si="70"/>
        <v/>
      </c>
      <c r="BK244" s="111" t="str">
        <f t="shared" si="54"/>
        <v>Aristeus antennatus</v>
      </c>
      <c r="BL244" s="110" t="str">
        <f t="shared" si="55"/>
        <v>ARA</v>
      </c>
      <c r="BM244" s="236">
        <f t="shared" si="71"/>
        <v>45</v>
      </c>
    </row>
    <row r="245" spans="1:65" ht="18" customHeight="1" x14ac:dyDescent="0.2">
      <c r="A245" s="237"/>
      <c r="B245" s="84" t="s">
        <v>1479</v>
      </c>
      <c r="C245" s="100" t="s">
        <v>1480</v>
      </c>
      <c r="D245" s="158" t="s">
        <v>1481</v>
      </c>
      <c r="E245" s="158" t="s">
        <v>1482</v>
      </c>
      <c r="F245" s="159" t="s">
        <v>1483</v>
      </c>
      <c r="G245" s="168" t="str">
        <f t="shared" si="56"/>
        <v/>
      </c>
      <c r="H245" s="103"/>
      <c r="I245" s="77" t="str">
        <f t="shared" si="57"/>
        <v/>
      </c>
      <c r="J245" s="87"/>
      <c r="K245" s="90"/>
      <c r="L245" s="91"/>
      <c r="M245" s="91"/>
      <c r="N245" s="91"/>
      <c r="O245" s="91"/>
      <c r="P245" s="91"/>
      <c r="Q245" s="91"/>
      <c r="R245" s="91"/>
      <c r="S245" s="1" t="str">
        <f t="shared" si="58"/>
        <v/>
      </c>
      <c r="T245" s="87"/>
      <c r="U245" s="95" t="str">
        <f t="shared" si="59"/>
        <v/>
      </c>
      <c r="V245" s="77" t="str">
        <f t="shared" si="60"/>
        <v/>
      </c>
      <c r="W245" s="87"/>
      <c r="X245" s="91"/>
      <c r="Y245" s="91"/>
      <c r="Z245" s="91"/>
      <c r="AA245" s="91"/>
      <c r="AB245" s="91"/>
      <c r="AC245" s="77" t="str">
        <f t="shared" si="61"/>
        <v/>
      </c>
      <c r="AD245" s="87"/>
      <c r="AE245" s="91"/>
      <c r="AF245" s="91"/>
      <c r="AG245" s="77" t="str">
        <f t="shared" si="62"/>
        <v/>
      </c>
      <c r="AH245" s="87"/>
      <c r="AI245" s="91"/>
      <c r="AJ245" s="91"/>
      <c r="AK245" s="91"/>
      <c r="AL245" s="91"/>
      <c r="AM245" s="91"/>
      <c r="AN245" s="91"/>
      <c r="AO245" s="91"/>
      <c r="AP245" s="91"/>
      <c r="AQ245" s="77" t="str">
        <f t="shared" si="63"/>
        <v/>
      </c>
      <c r="AR245" s="87"/>
      <c r="AS245" s="91"/>
      <c r="AT245" s="91"/>
      <c r="AU245" s="77" t="str">
        <f t="shared" si="64"/>
        <v/>
      </c>
      <c r="AV245" s="87"/>
      <c r="AW245" s="91"/>
      <c r="AX245" s="91"/>
      <c r="AY245" s="91"/>
      <c r="AZ245" s="91"/>
      <c r="BA245" s="1" t="str">
        <f t="shared" si="65"/>
        <v/>
      </c>
      <c r="BB245" s="87"/>
      <c r="BC245" s="95" t="str">
        <f t="shared" si="66"/>
        <v/>
      </c>
      <c r="BD245" s="1" t="str">
        <f t="shared" si="67"/>
        <v/>
      </c>
      <c r="BE245" s="87"/>
      <c r="BF245" s="95" t="str">
        <f t="shared" si="68"/>
        <v/>
      </c>
      <c r="BG245" s="1" t="str">
        <f t="shared" si="69"/>
        <v/>
      </c>
      <c r="BH245" s="87"/>
      <c r="BI245" s="95" t="str">
        <f t="shared" si="70"/>
        <v/>
      </c>
      <c r="BK245" s="100" t="str">
        <f t="shared" si="54"/>
        <v>Aristeidae</v>
      </c>
      <c r="BL245" s="84" t="str">
        <f t="shared" si="55"/>
        <v>ARI</v>
      </c>
      <c r="BM245" s="237">
        <f t="shared" si="71"/>
        <v>0</v>
      </c>
    </row>
    <row r="246" spans="1:65" ht="18" customHeight="1" x14ac:dyDescent="0.2">
      <c r="A246" s="237"/>
      <c r="B246" s="84" t="s">
        <v>1047</v>
      </c>
      <c r="C246" s="100" t="s">
        <v>1048</v>
      </c>
      <c r="D246" s="158" t="s">
        <v>1049</v>
      </c>
      <c r="E246" s="158" t="s">
        <v>1050</v>
      </c>
      <c r="F246" s="159" t="s">
        <v>1051</v>
      </c>
      <c r="G246" s="168" t="str">
        <f t="shared" si="56"/>
        <v/>
      </c>
      <c r="H246" s="103"/>
      <c r="I246" s="77" t="str">
        <f t="shared" si="57"/>
        <v/>
      </c>
      <c r="J246" s="87"/>
      <c r="K246" s="90"/>
      <c r="L246" s="91"/>
      <c r="M246" s="91"/>
      <c r="N246" s="91"/>
      <c r="O246" s="91"/>
      <c r="P246" s="91"/>
      <c r="Q246" s="91"/>
      <c r="R246" s="91"/>
      <c r="S246" s="1" t="str">
        <f t="shared" si="58"/>
        <v/>
      </c>
      <c r="T246" s="87"/>
      <c r="U246" s="95" t="str">
        <f t="shared" si="59"/>
        <v/>
      </c>
      <c r="V246" s="77" t="str">
        <f t="shared" si="60"/>
        <v/>
      </c>
      <c r="W246" s="87"/>
      <c r="X246" s="91"/>
      <c r="Y246" s="91"/>
      <c r="Z246" s="91"/>
      <c r="AA246" s="91"/>
      <c r="AB246" s="91"/>
      <c r="AC246" s="77" t="str">
        <f t="shared" si="61"/>
        <v/>
      </c>
      <c r="AD246" s="87"/>
      <c r="AE246" s="91"/>
      <c r="AF246" s="91"/>
      <c r="AG246" s="77" t="str">
        <f t="shared" si="62"/>
        <v/>
      </c>
      <c r="AH246" s="87"/>
      <c r="AI246" s="91"/>
      <c r="AJ246" s="91"/>
      <c r="AK246" s="91"/>
      <c r="AL246" s="91"/>
      <c r="AM246" s="91"/>
      <c r="AN246" s="91"/>
      <c r="AO246" s="91"/>
      <c r="AP246" s="91"/>
      <c r="AQ246" s="77" t="str">
        <f t="shared" si="63"/>
        <v/>
      </c>
      <c r="AR246" s="87"/>
      <c r="AS246" s="91"/>
      <c r="AT246" s="91"/>
      <c r="AU246" s="77" t="str">
        <f t="shared" si="64"/>
        <v/>
      </c>
      <c r="AV246" s="87"/>
      <c r="AW246" s="91"/>
      <c r="AX246" s="91"/>
      <c r="AY246" s="91"/>
      <c r="AZ246" s="91"/>
      <c r="BA246" s="1" t="str">
        <f t="shared" si="65"/>
        <v/>
      </c>
      <c r="BB246" s="87"/>
      <c r="BC246" s="95" t="str">
        <f t="shared" si="66"/>
        <v/>
      </c>
      <c r="BD246" s="1" t="str">
        <f t="shared" si="67"/>
        <v/>
      </c>
      <c r="BE246" s="87"/>
      <c r="BF246" s="95" t="str">
        <f t="shared" si="68"/>
        <v/>
      </c>
      <c r="BG246" s="1" t="str">
        <f t="shared" si="69"/>
        <v/>
      </c>
      <c r="BH246" s="87"/>
      <c r="BI246" s="95" t="str">
        <f t="shared" si="70"/>
        <v/>
      </c>
      <c r="BK246" s="100" t="str">
        <f t="shared" si="54"/>
        <v>Aristaeomorpha foliacea</v>
      </c>
      <c r="BL246" s="84" t="str">
        <f t="shared" si="55"/>
        <v>ARS</v>
      </c>
      <c r="BM246" s="237">
        <f t="shared" si="71"/>
        <v>0</v>
      </c>
    </row>
    <row r="247" spans="1:65" ht="18" customHeight="1" x14ac:dyDescent="0.2">
      <c r="A247" s="237"/>
      <c r="B247" s="84" t="s">
        <v>227</v>
      </c>
      <c r="C247" s="100" t="s">
        <v>228</v>
      </c>
      <c r="D247" s="158" t="s">
        <v>229</v>
      </c>
      <c r="E247" s="158" t="s">
        <v>230</v>
      </c>
      <c r="F247" s="159" t="s">
        <v>231</v>
      </c>
      <c r="G247" s="168" t="str">
        <f t="shared" si="56"/>
        <v/>
      </c>
      <c r="H247" s="103"/>
      <c r="I247" s="77" t="str">
        <f t="shared" si="57"/>
        <v/>
      </c>
      <c r="J247" s="87"/>
      <c r="K247" s="90"/>
      <c r="L247" s="91"/>
      <c r="M247" s="91"/>
      <c r="N247" s="91"/>
      <c r="O247" s="91"/>
      <c r="P247" s="91"/>
      <c r="Q247" s="91"/>
      <c r="R247" s="91"/>
      <c r="S247" s="1" t="str">
        <f t="shared" si="58"/>
        <v/>
      </c>
      <c r="T247" s="87"/>
      <c r="U247" s="95" t="str">
        <f t="shared" si="59"/>
        <v/>
      </c>
      <c r="V247" s="77" t="str">
        <f t="shared" si="60"/>
        <v/>
      </c>
      <c r="W247" s="87"/>
      <c r="X247" s="91"/>
      <c r="Y247" s="91"/>
      <c r="Z247" s="91"/>
      <c r="AA247" s="91"/>
      <c r="AB247" s="91"/>
      <c r="AC247" s="77" t="str">
        <f t="shared" si="61"/>
        <v/>
      </c>
      <c r="AD247" s="87"/>
      <c r="AE247" s="91"/>
      <c r="AF247" s="91"/>
      <c r="AG247" s="77" t="str">
        <f t="shared" si="62"/>
        <v/>
      </c>
      <c r="AH247" s="87"/>
      <c r="AI247" s="91"/>
      <c r="AJ247" s="91"/>
      <c r="AK247" s="91"/>
      <c r="AL247" s="91"/>
      <c r="AM247" s="91"/>
      <c r="AN247" s="91"/>
      <c r="AO247" s="91"/>
      <c r="AP247" s="91"/>
      <c r="AQ247" s="77" t="str">
        <f t="shared" si="63"/>
        <v/>
      </c>
      <c r="AR247" s="87"/>
      <c r="AS247" s="91"/>
      <c r="AT247" s="91"/>
      <c r="AU247" s="77" t="str">
        <f t="shared" si="64"/>
        <v/>
      </c>
      <c r="AV247" s="87"/>
      <c r="AW247" s="91"/>
      <c r="AX247" s="91"/>
      <c r="AY247" s="91"/>
      <c r="AZ247" s="91"/>
      <c r="BA247" s="1" t="str">
        <f t="shared" si="65"/>
        <v/>
      </c>
      <c r="BB247" s="87"/>
      <c r="BC247" s="95" t="str">
        <f t="shared" si="66"/>
        <v/>
      </c>
      <c r="BD247" s="1" t="str">
        <f t="shared" si="67"/>
        <v/>
      </c>
      <c r="BE247" s="87"/>
      <c r="BF247" s="95" t="str">
        <f t="shared" si="68"/>
        <v/>
      </c>
      <c r="BG247" s="1" t="str">
        <f t="shared" si="69"/>
        <v/>
      </c>
      <c r="BH247" s="87"/>
      <c r="BI247" s="95" t="str">
        <f t="shared" si="70"/>
        <v/>
      </c>
      <c r="BK247" s="100" t="str">
        <f t="shared" si="54"/>
        <v>Palaemon serratus</v>
      </c>
      <c r="BL247" s="84" t="str">
        <f t="shared" si="55"/>
        <v>CPR</v>
      </c>
      <c r="BM247" s="237">
        <f t="shared" si="71"/>
        <v>0</v>
      </c>
    </row>
    <row r="248" spans="1:65" ht="18" customHeight="1" x14ac:dyDescent="0.2">
      <c r="A248" s="237"/>
      <c r="B248" s="84" t="s">
        <v>232</v>
      </c>
      <c r="C248" s="100" t="s">
        <v>233</v>
      </c>
      <c r="D248" s="158" t="s">
        <v>234</v>
      </c>
      <c r="E248" s="158" t="s">
        <v>235</v>
      </c>
      <c r="F248" s="159" t="s">
        <v>236</v>
      </c>
      <c r="G248" s="168" t="str">
        <f t="shared" si="56"/>
        <v/>
      </c>
      <c r="H248" s="103"/>
      <c r="I248" s="77" t="str">
        <f t="shared" si="57"/>
        <v/>
      </c>
      <c r="J248" s="87"/>
      <c r="K248" s="90"/>
      <c r="L248" s="91"/>
      <c r="M248" s="91"/>
      <c r="N248" s="91"/>
      <c r="O248" s="91"/>
      <c r="P248" s="91"/>
      <c r="Q248" s="91"/>
      <c r="R248" s="91"/>
      <c r="S248" s="1" t="str">
        <f t="shared" si="58"/>
        <v/>
      </c>
      <c r="T248" s="87"/>
      <c r="U248" s="95" t="str">
        <f t="shared" si="59"/>
        <v/>
      </c>
      <c r="V248" s="77" t="str">
        <f t="shared" si="60"/>
        <v/>
      </c>
      <c r="W248" s="87"/>
      <c r="X248" s="91"/>
      <c r="Y248" s="91"/>
      <c r="Z248" s="91"/>
      <c r="AA248" s="91"/>
      <c r="AB248" s="91"/>
      <c r="AC248" s="77" t="str">
        <f t="shared" si="61"/>
        <v/>
      </c>
      <c r="AD248" s="87"/>
      <c r="AE248" s="91"/>
      <c r="AF248" s="91"/>
      <c r="AG248" s="77" t="str">
        <f t="shared" si="62"/>
        <v/>
      </c>
      <c r="AH248" s="87"/>
      <c r="AI248" s="91"/>
      <c r="AJ248" s="91"/>
      <c r="AK248" s="91"/>
      <c r="AL248" s="91"/>
      <c r="AM248" s="91"/>
      <c r="AN248" s="91"/>
      <c r="AO248" s="91"/>
      <c r="AP248" s="91"/>
      <c r="AQ248" s="77" t="str">
        <f t="shared" si="63"/>
        <v/>
      </c>
      <c r="AR248" s="87"/>
      <c r="AS248" s="91"/>
      <c r="AT248" s="91"/>
      <c r="AU248" s="77" t="str">
        <f t="shared" si="64"/>
        <v/>
      </c>
      <c r="AV248" s="87"/>
      <c r="AW248" s="91"/>
      <c r="AX248" s="91"/>
      <c r="AY248" s="91"/>
      <c r="AZ248" s="91"/>
      <c r="BA248" s="1" t="str">
        <f t="shared" si="65"/>
        <v/>
      </c>
      <c r="BB248" s="87"/>
      <c r="BC248" s="95" t="str">
        <f t="shared" si="66"/>
        <v/>
      </c>
      <c r="BD248" s="1" t="str">
        <f t="shared" si="67"/>
        <v/>
      </c>
      <c r="BE248" s="87"/>
      <c r="BF248" s="95" t="str">
        <f t="shared" si="68"/>
        <v/>
      </c>
      <c r="BG248" s="1" t="str">
        <f t="shared" si="69"/>
        <v/>
      </c>
      <c r="BH248" s="87"/>
      <c r="BI248" s="95" t="str">
        <f t="shared" si="70"/>
        <v/>
      </c>
      <c r="BK248" s="100" t="str">
        <f t="shared" si="54"/>
        <v>Crangon crangon</v>
      </c>
      <c r="BL248" s="84" t="str">
        <f t="shared" si="55"/>
        <v>CSH</v>
      </c>
      <c r="BM248" s="237">
        <f t="shared" si="71"/>
        <v>0</v>
      </c>
    </row>
    <row r="249" spans="1:65" ht="18" customHeight="1" x14ac:dyDescent="0.2">
      <c r="A249" s="237"/>
      <c r="B249" s="84" t="s">
        <v>693</v>
      </c>
      <c r="C249" s="100" t="s">
        <v>694</v>
      </c>
      <c r="D249" s="158" t="s">
        <v>695</v>
      </c>
      <c r="E249" s="158" t="s">
        <v>696</v>
      </c>
      <c r="F249" s="159" t="s">
        <v>697</v>
      </c>
      <c r="G249" s="168" t="str">
        <f t="shared" si="56"/>
        <v/>
      </c>
      <c r="H249" s="103"/>
      <c r="I249" s="77" t="str">
        <f t="shared" si="57"/>
        <v/>
      </c>
      <c r="J249" s="87"/>
      <c r="K249" s="90"/>
      <c r="L249" s="91"/>
      <c r="M249" s="91"/>
      <c r="N249" s="91"/>
      <c r="O249" s="91"/>
      <c r="P249" s="91"/>
      <c r="Q249" s="91"/>
      <c r="R249" s="91"/>
      <c r="S249" s="1" t="str">
        <f t="shared" si="58"/>
        <v/>
      </c>
      <c r="T249" s="87"/>
      <c r="U249" s="95" t="str">
        <f t="shared" si="59"/>
        <v/>
      </c>
      <c r="V249" s="77" t="str">
        <f t="shared" si="60"/>
        <v/>
      </c>
      <c r="W249" s="87"/>
      <c r="X249" s="91"/>
      <c r="Y249" s="91"/>
      <c r="Z249" s="91"/>
      <c r="AA249" s="91"/>
      <c r="AB249" s="91"/>
      <c r="AC249" s="77" t="str">
        <f t="shared" si="61"/>
        <v/>
      </c>
      <c r="AD249" s="87"/>
      <c r="AE249" s="91"/>
      <c r="AF249" s="91"/>
      <c r="AG249" s="77" t="str">
        <f t="shared" si="62"/>
        <v/>
      </c>
      <c r="AH249" s="87"/>
      <c r="AI249" s="91"/>
      <c r="AJ249" s="91"/>
      <c r="AK249" s="91"/>
      <c r="AL249" s="91"/>
      <c r="AM249" s="91"/>
      <c r="AN249" s="91"/>
      <c r="AO249" s="91"/>
      <c r="AP249" s="91"/>
      <c r="AQ249" s="77" t="str">
        <f t="shared" si="63"/>
        <v/>
      </c>
      <c r="AR249" s="87"/>
      <c r="AS249" s="91"/>
      <c r="AT249" s="91"/>
      <c r="AU249" s="77" t="str">
        <f t="shared" si="64"/>
        <v/>
      </c>
      <c r="AV249" s="87"/>
      <c r="AW249" s="91"/>
      <c r="AX249" s="91"/>
      <c r="AY249" s="91"/>
      <c r="AZ249" s="91"/>
      <c r="BA249" s="1" t="str">
        <f t="shared" si="65"/>
        <v/>
      </c>
      <c r="BB249" s="87"/>
      <c r="BC249" s="95" t="str">
        <f t="shared" si="66"/>
        <v/>
      </c>
      <c r="BD249" s="1" t="str">
        <f t="shared" si="67"/>
        <v/>
      </c>
      <c r="BE249" s="87"/>
      <c r="BF249" s="95" t="str">
        <f t="shared" si="68"/>
        <v/>
      </c>
      <c r="BG249" s="1" t="str">
        <f t="shared" si="69"/>
        <v/>
      </c>
      <c r="BH249" s="87"/>
      <c r="BI249" s="95" t="str">
        <f t="shared" si="70"/>
        <v/>
      </c>
      <c r="BK249" s="100" t="str">
        <f t="shared" si="54"/>
        <v>Natantia</v>
      </c>
      <c r="BL249" s="84" t="str">
        <f t="shared" si="55"/>
        <v>DCP</v>
      </c>
      <c r="BM249" s="237">
        <f t="shared" si="71"/>
        <v>0</v>
      </c>
    </row>
    <row r="250" spans="1:65" ht="18" customHeight="1" x14ac:dyDescent="0.2">
      <c r="A250" s="237"/>
      <c r="B250" s="84" t="s">
        <v>689</v>
      </c>
      <c r="C250" s="100" t="s">
        <v>690</v>
      </c>
      <c r="D250" s="158" t="s">
        <v>909</v>
      </c>
      <c r="E250" s="158" t="s">
        <v>691</v>
      </c>
      <c r="F250" s="159" t="s">
        <v>692</v>
      </c>
      <c r="G250" s="168" t="str">
        <f t="shared" si="56"/>
        <v/>
      </c>
      <c r="H250" s="103"/>
      <c r="I250" s="77" t="str">
        <f t="shared" si="57"/>
        <v/>
      </c>
      <c r="J250" s="87"/>
      <c r="K250" s="90"/>
      <c r="L250" s="91"/>
      <c r="M250" s="91"/>
      <c r="N250" s="91"/>
      <c r="O250" s="91"/>
      <c r="P250" s="91"/>
      <c r="Q250" s="91"/>
      <c r="R250" s="91"/>
      <c r="S250" s="1" t="str">
        <f t="shared" si="58"/>
        <v/>
      </c>
      <c r="T250" s="87"/>
      <c r="U250" s="95" t="str">
        <f t="shared" si="59"/>
        <v/>
      </c>
      <c r="V250" s="77" t="str">
        <f t="shared" si="60"/>
        <v/>
      </c>
      <c r="W250" s="87"/>
      <c r="X250" s="91"/>
      <c r="Y250" s="91"/>
      <c r="Z250" s="91"/>
      <c r="AA250" s="91"/>
      <c r="AB250" s="91"/>
      <c r="AC250" s="77" t="str">
        <f t="shared" si="61"/>
        <v/>
      </c>
      <c r="AD250" s="87"/>
      <c r="AE250" s="91"/>
      <c r="AF250" s="91"/>
      <c r="AG250" s="77" t="str">
        <f t="shared" si="62"/>
        <v/>
      </c>
      <c r="AH250" s="87"/>
      <c r="AI250" s="91"/>
      <c r="AJ250" s="91"/>
      <c r="AK250" s="91"/>
      <c r="AL250" s="91"/>
      <c r="AM250" s="91"/>
      <c r="AN250" s="91"/>
      <c r="AO250" s="91"/>
      <c r="AP250" s="91"/>
      <c r="AQ250" s="77" t="str">
        <f t="shared" si="63"/>
        <v/>
      </c>
      <c r="AR250" s="87"/>
      <c r="AS250" s="91"/>
      <c r="AT250" s="91"/>
      <c r="AU250" s="77" t="str">
        <f t="shared" si="64"/>
        <v/>
      </c>
      <c r="AV250" s="87"/>
      <c r="AW250" s="91"/>
      <c r="AX250" s="91"/>
      <c r="AY250" s="91"/>
      <c r="AZ250" s="91"/>
      <c r="BA250" s="1" t="str">
        <f t="shared" si="65"/>
        <v/>
      </c>
      <c r="BB250" s="87"/>
      <c r="BC250" s="95" t="str">
        <f t="shared" si="66"/>
        <v/>
      </c>
      <c r="BD250" s="1" t="str">
        <f t="shared" si="67"/>
        <v/>
      </c>
      <c r="BE250" s="87"/>
      <c r="BF250" s="95" t="str">
        <f t="shared" si="68"/>
        <v/>
      </c>
      <c r="BG250" s="1" t="str">
        <f t="shared" si="69"/>
        <v/>
      </c>
      <c r="BH250" s="87"/>
      <c r="BI250" s="95" t="str">
        <f t="shared" si="70"/>
        <v/>
      </c>
      <c r="BK250" s="100" t="str">
        <f t="shared" si="54"/>
        <v>Parapenaeus longirostris</v>
      </c>
      <c r="BL250" s="84" t="str">
        <f t="shared" si="55"/>
        <v>DPS</v>
      </c>
      <c r="BM250" s="237">
        <f t="shared" si="71"/>
        <v>0</v>
      </c>
    </row>
    <row r="251" spans="1:65" ht="18" customHeight="1" x14ac:dyDescent="0.2">
      <c r="A251" s="237"/>
      <c r="B251" s="84" t="s">
        <v>1484</v>
      </c>
      <c r="C251" s="100" t="s">
        <v>1485</v>
      </c>
      <c r="D251" s="158" t="s">
        <v>1486</v>
      </c>
      <c r="E251" s="158" t="s">
        <v>1487</v>
      </c>
      <c r="F251" s="159" t="s">
        <v>1488</v>
      </c>
      <c r="G251" s="168" t="str">
        <f t="shared" si="56"/>
        <v/>
      </c>
      <c r="H251" s="103"/>
      <c r="I251" s="77" t="str">
        <f t="shared" si="57"/>
        <v/>
      </c>
      <c r="J251" s="87"/>
      <c r="K251" s="90"/>
      <c r="L251" s="91"/>
      <c r="M251" s="91"/>
      <c r="N251" s="91"/>
      <c r="O251" s="91"/>
      <c r="P251" s="91"/>
      <c r="Q251" s="91"/>
      <c r="R251" s="91"/>
      <c r="S251" s="1" t="str">
        <f t="shared" si="58"/>
        <v/>
      </c>
      <c r="T251" s="87"/>
      <c r="U251" s="95" t="str">
        <f t="shared" si="59"/>
        <v/>
      </c>
      <c r="V251" s="77" t="str">
        <f t="shared" si="60"/>
        <v/>
      </c>
      <c r="W251" s="87"/>
      <c r="X251" s="91"/>
      <c r="Y251" s="91"/>
      <c r="Z251" s="91"/>
      <c r="AA251" s="91"/>
      <c r="AB251" s="91"/>
      <c r="AC251" s="77" t="str">
        <f t="shared" si="61"/>
        <v/>
      </c>
      <c r="AD251" s="87"/>
      <c r="AE251" s="91"/>
      <c r="AF251" s="91"/>
      <c r="AG251" s="77" t="str">
        <f t="shared" si="62"/>
        <v/>
      </c>
      <c r="AH251" s="87"/>
      <c r="AI251" s="91"/>
      <c r="AJ251" s="91"/>
      <c r="AK251" s="91"/>
      <c r="AL251" s="91"/>
      <c r="AM251" s="91"/>
      <c r="AN251" s="91"/>
      <c r="AO251" s="91"/>
      <c r="AP251" s="91"/>
      <c r="AQ251" s="77" t="str">
        <f t="shared" si="63"/>
        <v/>
      </c>
      <c r="AR251" s="87"/>
      <c r="AS251" s="91"/>
      <c r="AT251" s="91"/>
      <c r="AU251" s="77" t="str">
        <f t="shared" si="64"/>
        <v/>
      </c>
      <c r="AV251" s="87"/>
      <c r="AW251" s="91"/>
      <c r="AX251" s="91"/>
      <c r="AY251" s="91"/>
      <c r="AZ251" s="91"/>
      <c r="BA251" s="1" t="str">
        <f t="shared" si="65"/>
        <v/>
      </c>
      <c r="BB251" s="87"/>
      <c r="BC251" s="95" t="str">
        <f t="shared" si="66"/>
        <v/>
      </c>
      <c r="BD251" s="1" t="str">
        <f t="shared" si="67"/>
        <v/>
      </c>
      <c r="BE251" s="87"/>
      <c r="BF251" s="95" t="str">
        <f t="shared" si="68"/>
        <v/>
      </c>
      <c r="BG251" s="1" t="str">
        <f t="shared" si="69"/>
        <v/>
      </c>
      <c r="BH251" s="87"/>
      <c r="BI251" s="95" t="str">
        <f t="shared" si="70"/>
        <v/>
      </c>
      <c r="BK251" s="100" t="str">
        <f t="shared" si="54"/>
        <v>Penaeus japonicus</v>
      </c>
      <c r="BL251" s="84" t="str">
        <f t="shared" si="55"/>
        <v>KUP</v>
      </c>
      <c r="BM251" s="237">
        <f t="shared" si="71"/>
        <v>0</v>
      </c>
    </row>
    <row r="252" spans="1:65" ht="18" customHeight="1" x14ac:dyDescent="0.2">
      <c r="A252" s="237"/>
      <c r="B252" s="84" t="s">
        <v>1489</v>
      </c>
      <c r="C252" s="100" t="s">
        <v>1490</v>
      </c>
      <c r="D252" s="158" t="s">
        <v>1491</v>
      </c>
      <c r="E252" s="158" t="s">
        <v>1492</v>
      </c>
      <c r="F252" s="159" t="s">
        <v>1493</v>
      </c>
      <c r="G252" s="168" t="str">
        <f t="shared" si="56"/>
        <v/>
      </c>
      <c r="H252" s="103"/>
      <c r="I252" s="77" t="str">
        <f t="shared" si="57"/>
        <v/>
      </c>
      <c r="J252" s="87"/>
      <c r="K252" s="90"/>
      <c r="L252" s="91"/>
      <c r="M252" s="91"/>
      <c r="N252" s="91"/>
      <c r="O252" s="91"/>
      <c r="P252" s="91"/>
      <c r="Q252" s="91"/>
      <c r="R252" s="91"/>
      <c r="S252" s="1" t="str">
        <f t="shared" si="58"/>
        <v/>
      </c>
      <c r="T252" s="87"/>
      <c r="U252" s="95" t="str">
        <f t="shared" si="59"/>
        <v/>
      </c>
      <c r="V252" s="77" t="str">
        <f t="shared" si="60"/>
        <v/>
      </c>
      <c r="W252" s="87"/>
      <c r="X252" s="91"/>
      <c r="Y252" s="91"/>
      <c r="Z252" s="91"/>
      <c r="AA252" s="91"/>
      <c r="AB252" s="91"/>
      <c r="AC252" s="77" t="str">
        <f t="shared" si="61"/>
        <v/>
      </c>
      <c r="AD252" s="87"/>
      <c r="AE252" s="91"/>
      <c r="AF252" s="91"/>
      <c r="AG252" s="77" t="str">
        <f t="shared" si="62"/>
        <v/>
      </c>
      <c r="AH252" s="87"/>
      <c r="AI252" s="91"/>
      <c r="AJ252" s="91"/>
      <c r="AK252" s="91"/>
      <c r="AL252" s="91"/>
      <c r="AM252" s="91"/>
      <c r="AN252" s="91"/>
      <c r="AO252" s="91"/>
      <c r="AP252" s="91"/>
      <c r="AQ252" s="77" t="str">
        <f t="shared" si="63"/>
        <v/>
      </c>
      <c r="AR252" s="87"/>
      <c r="AS252" s="91"/>
      <c r="AT252" s="91"/>
      <c r="AU252" s="77" t="str">
        <f t="shared" si="64"/>
        <v/>
      </c>
      <c r="AV252" s="87"/>
      <c r="AW252" s="91"/>
      <c r="AX252" s="91"/>
      <c r="AY252" s="91"/>
      <c r="AZ252" s="91"/>
      <c r="BA252" s="1" t="str">
        <f t="shared" si="65"/>
        <v/>
      </c>
      <c r="BB252" s="87"/>
      <c r="BC252" s="95" t="str">
        <f t="shared" si="66"/>
        <v/>
      </c>
      <c r="BD252" s="1" t="str">
        <f t="shared" si="67"/>
        <v/>
      </c>
      <c r="BE252" s="87"/>
      <c r="BF252" s="95" t="str">
        <f t="shared" si="68"/>
        <v/>
      </c>
      <c r="BG252" s="1" t="str">
        <f t="shared" si="69"/>
        <v/>
      </c>
      <c r="BH252" s="87"/>
      <c r="BI252" s="95" t="str">
        <f t="shared" si="70"/>
        <v/>
      </c>
      <c r="BK252" s="100" t="str">
        <f t="shared" si="54"/>
        <v>Plesionika martia</v>
      </c>
      <c r="BL252" s="84" t="str">
        <f t="shared" si="55"/>
        <v>LKT</v>
      </c>
      <c r="BM252" s="237">
        <f t="shared" si="71"/>
        <v>0</v>
      </c>
    </row>
    <row r="253" spans="1:65" ht="18" customHeight="1" x14ac:dyDescent="0.2">
      <c r="A253" s="237"/>
      <c r="B253" s="84" t="s">
        <v>1494</v>
      </c>
      <c r="C253" s="100" t="s">
        <v>1495</v>
      </c>
      <c r="D253" s="158" t="s">
        <v>1496</v>
      </c>
      <c r="E253" s="158" t="s">
        <v>1497</v>
      </c>
      <c r="F253" s="159" t="s">
        <v>1498</v>
      </c>
      <c r="G253" s="168" t="str">
        <f t="shared" si="56"/>
        <v/>
      </c>
      <c r="H253" s="103"/>
      <c r="I253" s="77" t="str">
        <f t="shared" si="57"/>
        <v/>
      </c>
      <c r="J253" s="87"/>
      <c r="K253" s="90"/>
      <c r="L253" s="91"/>
      <c r="M253" s="91"/>
      <c r="N253" s="91"/>
      <c r="O253" s="91"/>
      <c r="P253" s="91"/>
      <c r="Q253" s="91"/>
      <c r="R253" s="91"/>
      <c r="S253" s="1" t="str">
        <f t="shared" si="58"/>
        <v/>
      </c>
      <c r="T253" s="87"/>
      <c r="U253" s="95" t="str">
        <f t="shared" si="59"/>
        <v/>
      </c>
      <c r="V253" s="77" t="str">
        <f t="shared" si="60"/>
        <v/>
      </c>
      <c r="W253" s="87"/>
      <c r="X253" s="91"/>
      <c r="Y253" s="91"/>
      <c r="Z253" s="91"/>
      <c r="AA253" s="91"/>
      <c r="AB253" s="91"/>
      <c r="AC253" s="77" t="str">
        <f t="shared" si="61"/>
        <v/>
      </c>
      <c r="AD253" s="87"/>
      <c r="AE253" s="91"/>
      <c r="AF253" s="91"/>
      <c r="AG253" s="77" t="str">
        <f t="shared" si="62"/>
        <v/>
      </c>
      <c r="AH253" s="87"/>
      <c r="AI253" s="91"/>
      <c r="AJ253" s="91"/>
      <c r="AK253" s="91"/>
      <c r="AL253" s="91"/>
      <c r="AM253" s="91"/>
      <c r="AN253" s="91"/>
      <c r="AO253" s="91"/>
      <c r="AP253" s="91"/>
      <c r="AQ253" s="77" t="str">
        <f t="shared" si="63"/>
        <v/>
      </c>
      <c r="AR253" s="87"/>
      <c r="AS253" s="91"/>
      <c r="AT253" s="91"/>
      <c r="AU253" s="77" t="str">
        <f t="shared" si="64"/>
        <v/>
      </c>
      <c r="AV253" s="87"/>
      <c r="AW253" s="91"/>
      <c r="AX253" s="91"/>
      <c r="AY253" s="91"/>
      <c r="AZ253" s="91"/>
      <c r="BA253" s="1" t="str">
        <f t="shared" si="65"/>
        <v/>
      </c>
      <c r="BB253" s="87"/>
      <c r="BC253" s="95" t="str">
        <f t="shared" si="66"/>
        <v/>
      </c>
      <c r="BD253" s="1" t="str">
        <f t="shared" si="67"/>
        <v/>
      </c>
      <c r="BE253" s="87"/>
      <c r="BF253" s="95" t="str">
        <f t="shared" si="68"/>
        <v/>
      </c>
      <c r="BG253" s="1" t="str">
        <f t="shared" si="69"/>
        <v/>
      </c>
      <c r="BH253" s="87"/>
      <c r="BI253" s="95" t="str">
        <f t="shared" si="70"/>
        <v/>
      </c>
      <c r="BK253" s="100" t="str">
        <f t="shared" si="54"/>
        <v>Metapenaeus monoceros</v>
      </c>
      <c r="BL253" s="84" t="str">
        <f t="shared" si="55"/>
        <v>MPN</v>
      </c>
      <c r="BM253" s="237">
        <f t="shared" si="71"/>
        <v>0</v>
      </c>
    </row>
    <row r="254" spans="1:65" ht="18" customHeight="1" x14ac:dyDescent="0.2">
      <c r="A254" s="237"/>
      <c r="B254" s="84" t="s">
        <v>1499</v>
      </c>
      <c r="C254" s="100" t="s">
        <v>1500</v>
      </c>
      <c r="D254" s="158" t="s">
        <v>1501</v>
      </c>
      <c r="E254" s="158" t="s">
        <v>1502</v>
      </c>
      <c r="F254" s="159" t="s">
        <v>1503</v>
      </c>
      <c r="G254" s="168" t="str">
        <f t="shared" si="56"/>
        <v/>
      </c>
      <c r="H254" s="103"/>
      <c r="I254" s="77" t="str">
        <f t="shared" si="57"/>
        <v/>
      </c>
      <c r="J254" s="87"/>
      <c r="K254" s="90"/>
      <c r="L254" s="91"/>
      <c r="M254" s="91"/>
      <c r="N254" s="91"/>
      <c r="O254" s="91"/>
      <c r="P254" s="91"/>
      <c r="Q254" s="91"/>
      <c r="R254" s="91"/>
      <c r="S254" s="1" t="str">
        <f t="shared" si="58"/>
        <v/>
      </c>
      <c r="T254" s="87"/>
      <c r="U254" s="95" t="str">
        <f t="shared" si="59"/>
        <v/>
      </c>
      <c r="V254" s="77" t="str">
        <f t="shared" si="60"/>
        <v/>
      </c>
      <c r="W254" s="87"/>
      <c r="X254" s="91"/>
      <c r="Y254" s="91"/>
      <c r="Z254" s="91"/>
      <c r="AA254" s="91"/>
      <c r="AB254" s="91"/>
      <c r="AC254" s="77" t="str">
        <f t="shared" si="61"/>
        <v/>
      </c>
      <c r="AD254" s="87"/>
      <c r="AE254" s="91"/>
      <c r="AF254" s="91"/>
      <c r="AG254" s="77" t="str">
        <f t="shared" si="62"/>
        <v/>
      </c>
      <c r="AH254" s="87"/>
      <c r="AI254" s="91"/>
      <c r="AJ254" s="91"/>
      <c r="AK254" s="91"/>
      <c r="AL254" s="91"/>
      <c r="AM254" s="91"/>
      <c r="AN254" s="91"/>
      <c r="AO254" s="91"/>
      <c r="AP254" s="91"/>
      <c r="AQ254" s="77" t="str">
        <f t="shared" si="63"/>
        <v/>
      </c>
      <c r="AR254" s="87"/>
      <c r="AS254" s="91"/>
      <c r="AT254" s="91"/>
      <c r="AU254" s="77" t="str">
        <f t="shared" si="64"/>
        <v/>
      </c>
      <c r="AV254" s="87"/>
      <c r="AW254" s="91"/>
      <c r="AX254" s="91"/>
      <c r="AY254" s="91"/>
      <c r="AZ254" s="91"/>
      <c r="BA254" s="1" t="str">
        <f t="shared" si="65"/>
        <v/>
      </c>
      <c r="BB254" s="87"/>
      <c r="BC254" s="95" t="str">
        <f t="shared" si="66"/>
        <v/>
      </c>
      <c r="BD254" s="1" t="str">
        <f t="shared" si="67"/>
        <v/>
      </c>
      <c r="BE254" s="87"/>
      <c r="BF254" s="95" t="str">
        <f t="shared" si="68"/>
        <v/>
      </c>
      <c r="BG254" s="1" t="str">
        <f t="shared" si="69"/>
        <v/>
      </c>
      <c r="BH254" s="87"/>
      <c r="BI254" s="95" t="str">
        <f t="shared" si="70"/>
        <v/>
      </c>
      <c r="BK254" s="100" t="str">
        <f t="shared" si="54"/>
        <v>Palaemon adspersus</v>
      </c>
      <c r="BL254" s="84" t="str">
        <f t="shared" si="55"/>
        <v>PAA</v>
      </c>
      <c r="BM254" s="237">
        <f t="shared" si="71"/>
        <v>0</v>
      </c>
    </row>
    <row r="255" spans="1:65" ht="18" customHeight="1" thickBot="1" x14ac:dyDescent="0.25">
      <c r="A255" s="238"/>
      <c r="B255" s="114" t="s">
        <v>684</v>
      </c>
      <c r="C255" s="115" t="s">
        <v>685</v>
      </c>
      <c r="D255" s="160" t="s">
        <v>686</v>
      </c>
      <c r="E255" s="160" t="s">
        <v>687</v>
      </c>
      <c r="F255" s="161" t="s">
        <v>688</v>
      </c>
      <c r="G255" s="169" t="str">
        <f t="shared" si="56"/>
        <v/>
      </c>
      <c r="H255" s="116"/>
      <c r="I255" s="117" t="str">
        <f t="shared" si="57"/>
        <v/>
      </c>
      <c r="J255" s="118"/>
      <c r="K255" s="119"/>
      <c r="L255" s="120"/>
      <c r="M255" s="120"/>
      <c r="N255" s="120"/>
      <c r="O255" s="120"/>
      <c r="P255" s="120"/>
      <c r="Q255" s="120"/>
      <c r="R255" s="120"/>
      <c r="S255" s="121" t="str">
        <f t="shared" si="58"/>
        <v/>
      </c>
      <c r="T255" s="118"/>
      <c r="U255" s="122" t="str">
        <f t="shared" si="59"/>
        <v/>
      </c>
      <c r="V255" s="117" t="str">
        <f t="shared" si="60"/>
        <v/>
      </c>
      <c r="W255" s="118"/>
      <c r="X255" s="120"/>
      <c r="Y255" s="120"/>
      <c r="Z255" s="120"/>
      <c r="AA255" s="120"/>
      <c r="AB255" s="120"/>
      <c r="AC255" s="117" t="str">
        <f t="shared" si="61"/>
        <v/>
      </c>
      <c r="AD255" s="118"/>
      <c r="AE255" s="120"/>
      <c r="AF255" s="120"/>
      <c r="AG255" s="117" t="str">
        <f t="shared" si="62"/>
        <v/>
      </c>
      <c r="AH255" s="118"/>
      <c r="AI255" s="120"/>
      <c r="AJ255" s="120"/>
      <c r="AK255" s="120"/>
      <c r="AL255" s="120"/>
      <c r="AM255" s="120"/>
      <c r="AN255" s="120"/>
      <c r="AO255" s="120"/>
      <c r="AP255" s="120"/>
      <c r="AQ255" s="117" t="str">
        <f t="shared" si="63"/>
        <v/>
      </c>
      <c r="AR255" s="118"/>
      <c r="AS255" s="120"/>
      <c r="AT255" s="120"/>
      <c r="AU255" s="117" t="str">
        <f t="shared" si="64"/>
        <v/>
      </c>
      <c r="AV255" s="118"/>
      <c r="AW255" s="120"/>
      <c r="AX255" s="120"/>
      <c r="AY255" s="120"/>
      <c r="AZ255" s="120"/>
      <c r="BA255" s="121" t="str">
        <f t="shared" si="65"/>
        <v/>
      </c>
      <c r="BB255" s="118"/>
      <c r="BC255" s="122" t="str">
        <f t="shared" si="66"/>
        <v/>
      </c>
      <c r="BD255" s="121" t="str">
        <f t="shared" si="67"/>
        <v/>
      </c>
      <c r="BE255" s="118"/>
      <c r="BF255" s="122" t="str">
        <f t="shared" si="68"/>
        <v/>
      </c>
      <c r="BG255" s="121" t="str">
        <f t="shared" si="69"/>
        <v/>
      </c>
      <c r="BH255" s="118"/>
      <c r="BI255" s="122" t="str">
        <f t="shared" si="70"/>
        <v/>
      </c>
      <c r="BK255" s="115" t="str">
        <f t="shared" si="54"/>
        <v>Penaeus kerathurus</v>
      </c>
      <c r="BL255" s="114" t="str">
        <f t="shared" si="55"/>
        <v>TGS</v>
      </c>
      <c r="BM255" s="238">
        <f t="shared" si="71"/>
        <v>0</v>
      </c>
    </row>
    <row r="256" spans="1:65" ht="18" customHeight="1" x14ac:dyDescent="0.2">
      <c r="A256" s="236">
        <v>47</v>
      </c>
      <c r="B256" s="110" t="s">
        <v>1504</v>
      </c>
      <c r="C256" s="111" t="s">
        <v>1505</v>
      </c>
      <c r="D256" s="164" t="s">
        <v>1506</v>
      </c>
      <c r="E256" s="164" t="s">
        <v>1507</v>
      </c>
      <c r="F256" s="165" t="s">
        <v>1508</v>
      </c>
      <c r="G256" s="171" t="str">
        <f t="shared" si="56"/>
        <v/>
      </c>
      <c r="H256" s="112"/>
      <c r="I256" s="77" t="str">
        <f t="shared" si="57"/>
        <v/>
      </c>
      <c r="J256" s="113"/>
      <c r="K256" s="90"/>
      <c r="L256" s="91"/>
      <c r="M256" s="91"/>
      <c r="N256" s="91"/>
      <c r="O256" s="91"/>
      <c r="P256" s="91"/>
      <c r="Q256" s="91"/>
      <c r="R256" s="91"/>
      <c r="S256" s="1" t="str">
        <f t="shared" si="58"/>
        <v/>
      </c>
      <c r="T256" s="113"/>
      <c r="U256" s="95" t="str">
        <f t="shared" si="59"/>
        <v/>
      </c>
      <c r="V256" s="77" t="str">
        <f t="shared" si="60"/>
        <v/>
      </c>
      <c r="W256" s="113"/>
      <c r="X256" s="91"/>
      <c r="Y256" s="91"/>
      <c r="Z256" s="91"/>
      <c r="AA256" s="91"/>
      <c r="AB256" s="91"/>
      <c r="AC256" s="77" t="str">
        <f t="shared" si="61"/>
        <v/>
      </c>
      <c r="AD256" s="113"/>
      <c r="AE256" s="91"/>
      <c r="AF256" s="91"/>
      <c r="AG256" s="77" t="str">
        <f t="shared" si="62"/>
        <v/>
      </c>
      <c r="AH256" s="113"/>
      <c r="AI256" s="91"/>
      <c r="AJ256" s="91"/>
      <c r="AK256" s="91"/>
      <c r="AL256" s="91"/>
      <c r="AM256" s="91"/>
      <c r="AN256" s="91"/>
      <c r="AO256" s="91"/>
      <c r="AP256" s="91"/>
      <c r="AQ256" s="77" t="str">
        <f t="shared" si="63"/>
        <v/>
      </c>
      <c r="AR256" s="113"/>
      <c r="AS256" s="91"/>
      <c r="AT256" s="91"/>
      <c r="AU256" s="77" t="str">
        <f t="shared" si="64"/>
        <v/>
      </c>
      <c r="AV256" s="113"/>
      <c r="AW256" s="91"/>
      <c r="AX256" s="91"/>
      <c r="AY256" s="91"/>
      <c r="AZ256" s="91"/>
      <c r="BA256" s="1" t="str">
        <f t="shared" si="65"/>
        <v/>
      </c>
      <c r="BB256" s="113"/>
      <c r="BC256" s="95" t="str">
        <f t="shared" si="66"/>
        <v/>
      </c>
      <c r="BD256" s="1" t="str">
        <f t="shared" si="67"/>
        <v/>
      </c>
      <c r="BE256" s="113"/>
      <c r="BF256" s="95" t="str">
        <f t="shared" si="68"/>
        <v/>
      </c>
      <c r="BG256" s="1" t="str">
        <f t="shared" si="69"/>
        <v/>
      </c>
      <c r="BH256" s="113"/>
      <c r="BI256" s="95" t="str">
        <f t="shared" si="70"/>
        <v/>
      </c>
      <c r="BK256" s="111" t="str">
        <f t="shared" si="54"/>
        <v>Artemia salina</v>
      </c>
      <c r="BL256" s="110" t="str">
        <f t="shared" si="55"/>
        <v>AMS</v>
      </c>
      <c r="BM256" s="236">
        <f t="shared" si="71"/>
        <v>47</v>
      </c>
    </row>
    <row r="257" spans="1:65" ht="18" customHeight="1" x14ac:dyDescent="0.2">
      <c r="A257" s="237"/>
      <c r="B257" s="84" t="s">
        <v>698</v>
      </c>
      <c r="C257" s="100" t="s">
        <v>699</v>
      </c>
      <c r="D257" s="158" t="s">
        <v>700</v>
      </c>
      <c r="E257" s="158" t="s">
        <v>701</v>
      </c>
      <c r="F257" s="159" t="s">
        <v>702</v>
      </c>
      <c r="G257" s="168" t="str">
        <f t="shared" si="56"/>
        <v/>
      </c>
      <c r="H257" s="103"/>
      <c r="I257" s="77" t="str">
        <f t="shared" si="57"/>
        <v/>
      </c>
      <c r="J257" s="87"/>
      <c r="K257" s="90"/>
      <c r="L257" s="91"/>
      <c r="M257" s="91"/>
      <c r="N257" s="91"/>
      <c r="O257" s="91"/>
      <c r="P257" s="91"/>
      <c r="Q257" s="91"/>
      <c r="R257" s="91"/>
      <c r="S257" s="1" t="str">
        <f t="shared" si="58"/>
        <v/>
      </c>
      <c r="T257" s="87"/>
      <c r="U257" s="95" t="str">
        <f t="shared" si="59"/>
        <v/>
      </c>
      <c r="V257" s="77" t="str">
        <f t="shared" si="60"/>
        <v/>
      </c>
      <c r="W257" s="87"/>
      <c r="X257" s="91"/>
      <c r="Y257" s="91"/>
      <c r="Z257" s="91"/>
      <c r="AA257" s="91"/>
      <c r="AB257" s="91"/>
      <c r="AC257" s="77" t="str">
        <f t="shared" si="61"/>
        <v/>
      </c>
      <c r="AD257" s="87"/>
      <c r="AE257" s="91"/>
      <c r="AF257" s="91"/>
      <c r="AG257" s="77" t="str">
        <f t="shared" si="62"/>
        <v/>
      </c>
      <c r="AH257" s="87"/>
      <c r="AI257" s="91"/>
      <c r="AJ257" s="91"/>
      <c r="AK257" s="91"/>
      <c r="AL257" s="91"/>
      <c r="AM257" s="91"/>
      <c r="AN257" s="91"/>
      <c r="AO257" s="91"/>
      <c r="AP257" s="91"/>
      <c r="AQ257" s="77" t="str">
        <f t="shared" si="63"/>
        <v/>
      </c>
      <c r="AR257" s="87"/>
      <c r="AS257" s="91"/>
      <c r="AT257" s="91"/>
      <c r="AU257" s="77" t="str">
        <f t="shared" si="64"/>
        <v/>
      </c>
      <c r="AV257" s="87"/>
      <c r="AW257" s="91"/>
      <c r="AX257" s="91"/>
      <c r="AY257" s="91"/>
      <c r="AZ257" s="91"/>
      <c r="BA257" s="1" t="str">
        <f t="shared" si="65"/>
        <v/>
      </c>
      <c r="BB257" s="87"/>
      <c r="BC257" s="95" t="str">
        <f t="shared" si="66"/>
        <v/>
      </c>
      <c r="BD257" s="1" t="str">
        <f t="shared" si="67"/>
        <v/>
      </c>
      <c r="BE257" s="87"/>
      <c r="BF257" s="95" t="str">
        <f t="shared" si="68"/>
        <v/>
      </c>
      <c r="BG257" s="1" t="str">
        <f t="shared" si="69"/>
        <v/>
      </c>
      <c r="BH257" s="87"/>
      <c r="BI257" s="95" t="str">
        <f t="shared" si="70"/>
        <v/>
      </c>
      <c r="BK257" s="100" t="str">
        <f t="shared" si="54"/>
        <v>Crustacea</v>
      </c>
      <c r="BL257" s="84" t="str">
        <f t="shared" si="55"/>
        <v>CRU</v>
      </c>
      <c r="BM257" s="237">
        <f t="shared" si="71"/>
        <v>0</v>
      </c>
    </row>
    <row r="258" spans="1:65" ht="18" customHeight="1" x14ac:dyDescent="0.2">
      <c r="A258" s="237"/>
      <c r="B258" s="84" t="s">
        <v>237</v>
      </c>
      <c r="C258" s="100" t="s">
        <v>238</v>
      </c>
      <c r="D258" s="158" t="s">
        <v>239</v>
      </c>
      <c r="E258" s="158" t="s">
        <v>240</v>
      </c>
      <c r="F258" s="159" t="s">
        <v>241</v>
      </c>
      <c r="G258" s="168" t="str">
        <f t="shared" si="56"/>
        <v/>
      </c>
      <c r="H258" s="103"/>
      <c r="I258" s="77" t="str">
        <f t="shared" si="57"/>
        <v/>
      </c>
      <c r="J258" s="87"/>
      <c r="K258" s="90"/>
      <c r="L258" s="91"/>
      <c r="M258" s="91"/>
      <c r="N258" s="91"/>
      <c r="O258" s="91"/>
      <c r="P258" s="91"/>
      <c r="Q258" s="91"/>
      <c r="R258" s="91"/>
      <c r="S258" s="1" t="str">
        <f t="shared" si="58"/>
        <v/>
      </c>
      <c r="T258" s="87"/>
      <c r="U258" s="95" t="str">
        <f t="shared" si="59"/>
        <v/>
      </c>
      <c r="V258" s="77" t="str">
        <f t="shared" si="60"/>
        <v/>
      </c>
      <c r="W258" s="87"/>
      <c r="X258" s="91"/>
      <c r="Y258" s="91"/>
      <c r="Z258" s="91"/>
      <c r="AA258" s="91"/>
      <c r="AB258" s="91"/>
      <c r="AC258" s="77" t="str">
        <f t="shared" si="61"/>
        <v/>
      </c>
      <c r="AD258" s="87"/>
      <c r="AE258" s="91"/>
      <c r="AF258" s="91"/>
      <c r="AG258" s="77" t="str">
        <f t="shared" si="62"/>
        <v/>
      </c>
      <c r="AH258" s="87"/>
      <c r="AI258" s="91"/>
      <c r="AJ258" s="91"/>
      <c r="AK258" s="91"/>
      <c r="AL258" s="91"/>
      <c r="AM258" s="91"/>
      <c r="AN258" s="91"/>
      <c r="AO258" s="91"/>
      <c r="AP258" s="91"/>
      <c r="AQ258" s="77" t="str">
        <f t="shared" si="63"/>
        <v/>
      </c>
      <c r="AR258" s="87"/>
      <c r="AS258" s="91"/>
      <c r="AT258" s="91"/>
      <c r="AU258" s="77" t="str">
        <f t="shared" si="64"/>
        <v/>
      </c>
      <c r="AV258" s="87"/>
      <c r="AW258" s="91"/>
      <c r="AX258" s="91"/>
      <c r="AY258" s="91"/>
      <c r="AZ258" s="91"/>
      <c r="BA258" s="1" t="str">
        <f t="shared" si="65"/>
        <v/>
      </c>
      <c r="BB258" s="87"/>
      <c r="BC258" s="95" t="str">
        <f t="shared" si="66"/>
        <v/>
      </c>
      <c r="BD258" s="1" t="str">
        <f t="shared" si="67"/>
        <v/>
      </c>
      <c r="BE258" s="87"/>
      <c r="BF258" s="95" t="str">
        <f t="shared" si="68"/>
        <v/>
      </c>
      <c r="BG258" s="1" t="str">
        <f t="shared" si="69"/>
        <v/>
      </c>
      <c r="BH258" s="87"/>
      <c r="BI258" s="95" t="str">
        <f t="shared" si="70"/>
        <v/>
      </c>
      <c r="BK258" s="100" t="str">
        <f t="shared" si="54"/>
        <v>Squilla mantis</v>
      </c>
      <c r="BL258" s="84" t="str">
        <f t="shared" si="55"/>
        <v>MTS</v>
      </c>
      <c r="BM258" s="237">
        <f t="shared" si="71"/>
        <v>0</v>
      </c>
    </row>
    <row r="259" spans="1:65" ht="18" customHeight="1" thickBot="1" x14ac:dyDescent="0.25">
      <c r="A259" s="238"/>
      <c r="B259" s="114" t="s">
        <v>1509</v>
      </c>
      <c r="C259" s="115" t="s">
        <v>1510</v>
      </c>
      <c r="D259" s="160" t="s">
        <v>1511</v>
      </c>
      <c r="E259" s="160" t="s">
        <v>1512</v>
      </c>
      <c r="F259" s="161" t="s">
        <v>1513</v>
      </c>
      <c r="G259" s="169" t="str">
        <f t="shared" si="56"/>
        <v/>
      </c>
      <c r="H259" s="116"/>
      <c r="I259" s="117" t="str">
        <f t="shared" si="57"/>
        <v/>
      </c>
      <c r="J259" s="118"/>
      <c r="K259" s="119"/>
      <c r="L259" s="120"/>
      <c r="M259" s="120"/>
      <c r="N259" s="120"/>
      <c r="O259" s="120"/>
      <c r="P259" s="120"/>
      <c r="Q259" s="120"/>
      <c r="R259" s="120"/>
      <c r="S259" s="121" t="str">
        <f t="shared" si="58"/>
        <v/>
      </c>
      <c r="T259" s="118"/>
      <c r="U259" s="122" t="str">
        <f t="shared" si="59"/>
        <v/>
      </c>
      <c r="V259" s="117" t="str">
        <f t="shared" si="60"/>
        <v/>
      </c>
      <c r="W259" s="118"/>
      <c r="X259" s="120"/>
      <c r="Y259" s="120"/>
      <c r="Z259" s="120"/>
      <c r="AA259" s="120"/>
      <c r="AB259" s="120"/>
      <c r="AC259" s="117" t="str">
        <f t="shared" si="61"/>
        <v/>
      </c>
      <c r="AD259" s="118"/>
      <c r="AE259" s="120"/>
      <c r="AF259" s="120"/>
      <c r="AG259" s="117" t="str">
        <f t="shared" si="62"/>
        <v/>
      </c>
      <c r="AH259" s="118"/>
      <c r="AI259" s="120"/>
      <c r="AJ259" s="120"/>
      <c r="AK259" s="120"/>
      <c r="AL259" s="120"/>
      <c r="AM259" s="120"/>
      <c r="AN259" s="120"/>
      <c r="AO259" s="120"/>
      <c r="AP259" s="120"/>
      <c r="AQ259" s="117" t="str">
        <f t="shared" si="63"/>
        <v/>
      </c>
      <c r="AR259" s="118"/>
      <c r="AS259" s="120"/>
      <c r="AT259" s="120"/>
      <c r="AU259" s="117" t="str">
        <f t="shared" si="64"/>
        <v/>
      </c>
      <c r="AV259" s="118"/>
      <c r="AW259" s="120"/>
      <c r="AX259" s="120"/>
      <c r="AY259" s="120"/>
      <c r="AZ259" s="120"/>
      <c r="BA259" s="121" t="str">
        <f t="shared" si="65"/>
        <v/>
      </c>
      <c r="BB259" s="118"/>
      <c r="BC259" s="122" t="str">
        <f t="shared" si="66"/>
        <v/>
      </c>
      <c r="BD259" s="121" t="str">
        <f t="shared" si="67"/>
        <v/>
      </c>
      <c r="BE259" s="118"/>
      <c r="BF259" s="122" t="str">
        <f t="shared" si="68"/>
        <v/>
      </c>
      <c r="BG259" s="121" t="str">
        <f t="shared" si="69"/>
        <v/>
      </c>
      <c r="BH259" s="118"/>
      <c r="BI259" s="122" t="str">
        <f t="shared" si="70"/>
        <v/>
      </c>
      <c r="BK259" s="115" t="str">
        <f t="shared" si="54"/>
        <v>Erugosquilla massavensis</v>
      </c>
      <c r="BL259" s="114" t="str">
        <f t="shared" si="55"/>
        <v>OQM</v>
      </c>
      <c r="BM259" s="238">
        <f t="shared" si="71"/>
        <v>0</v>
      </c>
    </row>
    <row r="260" spans="1:65" ht="18" customHeight="1" x14ac:dyDescent="0.2">
      <c r="A260" s="236">
        <v>52</v>
      </c>
      <c r="B260" s="110" t="s">
        <v>703</v>
      </c>
      <c r="C260" s="111" t="s">
        <v>704</v>
      </c>
      <c r="D260" s="164" t="s">
        <v>705</v>
      </c>
      <c r="E260" s="164" t="s">
        <v>706</v>
      </c>
      <c r="F260" s="165" t="s">
        <v>707</v>
      </c>
      <c r="G260" s="171" t="str">
        <f t="shared" si="56"/>
        <v/>
      </c>
      <c r="H260" s="112"/>
      <c r="I260" s="77" t="str">
        <f t="shared" si="57"/>
        <v/>
      </c>
      <c r="J260" s="113"/>
      <c r="K260" s="90"/>
      <c r="L260" s="91"/>
      <c r="M260" s="91"/>
      <c r="N260" s="91"/>
      <c r="O260" s="91"/>
      <c r="P260" s="91"/>
      <c r="Q260" s="91"/>
      <c r="R260" s="91"/>
      <c r="S260" s="1" t="str">
        <f t="shared" si="58"/>
        <v/>
      </c>
      <c r="T260" s="113"/>
      <c r="U260" s="95" t="str">
        <f t="shared" si="59"/>
        <v/>
      </c>
      <c r="V260" s="77" t="str">
        <f t="shared" si="60"/>
        <v/>
      </c>
      <c r="W260" s="113"/>
      <c r="X260" s="91"/>
      <c r="Y260" s="91"/>
      <c r="Z260" s="91"/>
      <c r="AA260" s="91"/>
      <c r="AB260" s="91"/>
      <c r="AC260" s="77" t="str">
        <f t="shared" si="61"/>
        <v/>
      </c>
      <c r="AD260" s="113"/>
      <c r="AE260" s="91"/>
      <c r="AF260" s="91"/>
      <c r="AG260" s="77" t="str">
        <f t="shared" si="62"/>
        <v/>
      </c>
      <c r="AH260" s="113"/>
      <c r="AI260" s="91"/>
      <c r="AJ260" s="91"/>
      <c r="AK260" s="91"/>
      <c r="AL260" s="91"/>
      <c r="AM260" s="91"/>
      <c r="AN260" s="91"/>
      <c r="AO260" s="91"/>
      <c r="AP260" s="91"/>
      <c r="AQ260" s="77" t="str">
        <f t="shared" si="63"/>
        <v/>
      </c>
      <c r="AR260" s="113"/>
      <c r="AS260" s="91"/>
      <c r="AT260" s="91"/>
      <c r="AU260" s="77" t="str">
        <f t="shared" si="64"/>
        <v/>
      </c>
      <c r="AV260" s="113"/>
      <c r="AW260" s="91"/>
      <c r="AX260" s="91"/>
      <c r="AY260" s="91"/>
      <c r="AZ260" s="91"/>
      <c r="BA260" s="1" t="str">
        <f t="shared" si="65"/>
        <v/>
      </c>
      <c r="BB260" s="113"/>
      <c r="BC260" s="95" t="str">
        <f t="shared" si="66"/>
        <v/>
      </c>
      <c r="BD260" s="1" t="str">
        <f t="shared" si="67"/>
        <v/>
      </c>
      <c r="BE260" s="113"/>
      <c r="BF260" s="95" t="str">
        <f t="shared" si="68"/>
        <v/>
      </c>
      <c r="BG260" s="1" t="str">
        <f t="shared" si="69"/>
        <v/>
      </c>
      <c r="BH260" s="113"/>
      <c r="BI260" s="95" t="str">
        <f t="shared" si="70"/>
        <v/>
      </c>
      <c r="BK260" s="111" t="str">
        <f t="shared" si="54"/>
        <v>Gastropoda</v>
      </c>
      <c r="BL260" s="110" t="str">
        <f t="shared" si="55"/>
        <v>GAS</v>
      </c>
      <c r="BM260" s="236">
        <f t="shared" si="71"/>
        <v>52</v>
      </c>
    </row>
    <row r="261" spans="1:65" ht="18" customHeight="1" x14ac:dyDescent="0.2">
      <c r="A261" s="237"/>
      <c r="B261" s="84" t="s">
        <v>1514</v>
      </c>
      <c r="C261" s="100" t="s">
        <v>1515</v>
      </c>
      <c r="D261" s="158" t="s">
        <v>1516</v>
      </c>
      <c r="E261" s="158" t="s">
        <v>1517</v>
      </c>
      <c r="F261" s="159" t="s">
        <v>1518</v>
      </c>
      <c r="G261" s="168" t="str">
        <f t="shared" si="56"/>
        <v/>
      </c>
      <c r="H261" s="103"/>
      <c r="I261" s="77" t="str">
        <f t="shared" si="57"/>
        <v/>
      </c>
      <c r="J261" s="87"/>
      <c r="K261" s="90"/>
      <c r="L261" s="91"/>
      <c r="M261" s="91"/>
      <c r="N261" s="91"/>
      <c r="O261" s="91"/>
      <c r="P261" s="91"/>
      <c r="Q261" s="91"/>
      <c r="R261" s="91"/>
      <c r="S261" s="1" t="str">
        <f t="shared" si="58"/>
        <v/>
      </c>
      <c r="T261" s="87"/>
      <c r="U261" s="95" t="str">
        <f t="shared" si="59"/>
        <v/>
      </c>
      <c r="V261" s="77" t="str">
        <f t="shared" si="60"/>
        <v/>
      </c>
      <c r="W261" s="87"/>
      <c r="X261" s="91"/>
      <c r="Y261" s="91"/>
      <c r="Z261" s="91"/>
      <c r="AA261" s="91"/>
      <c r="AB261" s="91"/>
      <c r="AC261" s="77" t="str">
        <f t="shared" si="61"/>
        <v/>
      </c>
      <c r="AD261" s="87"/>
      <c r="AE261" s="91"/>
      <c r="AF261" s="91"/>
      <c r="AG261" s="77" t="str">
        <f t="shared" si="62"/>
        <v/>
      </c>
      <c r="AH261" s="87"/>
      <c r="AI261" s="91"/>
      <c r="AJ261" s="91"/>
      <c r="AK261" s="91"/>
      <c r="AL261" s="91"/>
      <c r="AM261" s="91"/>
      <c r="AN261" s="91"/>
      <c r="AO261" s="91"/>
      <c r="AP261" s="91"/>
      <c r="AQ261" s="77" t="str">
        <f t="shared" si="63"/>
        <v/>
      </c>
      <c r="AR261" s="87"/>
      <c r="AS261" s="91"/>
      <c r="AT261" s="91"/>
      <c r="AU261" s="77" t="str">
        <f t="shared" si="64"/>
        <v/>
      </c>
      <c r="AV261" s="87"/>
      <c r="AW261" s="91"/>
      <c r="AX261" s="91"/>
      <c r="AY261" s="91"/>
      <c r="AZ261" s="91"/>
      <c r="BA261" s="1" t="str">
        <f t="shared" si="65"/>
        <v/>
      </c>
      <c r="BB261" s="87"/>
      <c r="BC261" s="95" t="str">
        <f t="shared" si="66"/>
        <v/>
      </c>
      <c r="BD261" s="1" t="str">
        <f t="shared" si="67"/>
        <v/>
      </c>
      <c r="BE261" s="87"/>
      <c r="BF261" s="95" t="str">
        <f t="shared" si="68"/>
        <v/>
      </c>
      <c r="BG261" s="1" t="str">
        <f t="shared" si="69"/>
        <v/>
      </c>
      <c r="BH261" s="87"/>
      <c r="BI261" s="95" t="str">
        <f t="shared" si="70"/>
        <v/>
      </c>
      <c r="BK261" s="100" t="str">
        <f t="shared" si="54"/>
        <v>Murex spp</v>
      </c>
      <c r="BL261" s="84" t="str">
        <f t="shared" si="55"/>
        <v>MUE</v>
      </c>
      <c r="BM261" s="237">
        <f t="shared" si="71"/>
        <v>0</v>
      </c>
    </row>
    <row r="262" spans="1:65" ht="18" customHeight="1" x14ac:dyDescent="0.2">
      <c r="A262" s="237"/>
      <c r="B262" s="84" t="s">
        <v>242</v>
      </c>
      <c r="C262" s="100" t="s">
        <v>243</v>
      </c>
      <c r="D262" s="158" t="s">
        <v>244</v>
      </c>
      <c r="E262" s="158" t="s">
        <v>245</v>
      </c>
      <c r="F262" s="159" t="s">
        <v>246</v>
      </c>
      <c r="G262" s="168" t="str">
        <f t="shared" si="56"/>
        <v/>
      </c>
      <c r="H262" s="103"/>
      <c r="I262" s="77" t="str">
        <f t="shared" si="57"/>
        <v/>
      </c>
      <c r="J262" s="87"/>
      <c r="K262" s="90"/>
      <c r="L262" s="91"/>
      <c r="M262" s="91"/>
      <c r="N262" s="91"/>
      <c r="O262" s="91"/>
      <c r="P262" s="91"/>
      <c r="Q262" s="91"/>
      <c r="R262" s="91"/>
      <c r="S262" s="1" t="str">
        <f t="shared" si="58"/>
        <v/>
      </c>
      <c r="T262" s="87"/>
      <c r="U262" s="95" t="str">
        <f t="shared" si="59"/>
        <v/>
      </c>
      <c r="V262" s="77" t="str">
        <f t="shared" si="60"/>
        <v/>
      </c>
      <c r="W262" s="87"/>
      <c r="X262" s="91"/>
      <c r="Y262" s="91"/>
      <c r="Z262" s="91"/>
      <c r="AA262" s="91"/>
      <c r="AB262" s="91"/>
      <c r="AC262" s="77" t="str">
        <f t="shared" si="61"/>
        <v/>
      </c>
      <c r="AD262" s="87"/>
      <c r="AE262" s="91"/>
      <c r="AF262" s="91"/>
      <c r="AG262" s="77" t="str">
        <f t="shared" si="62"/>
        <v/>
      </c>
      <c r="AH262" s="87"/>
      <c r="AI262" s="91"/>
      <c r="AJ262" s="91"/>
      <c r="AK262" s="91"/>
      <c r="AL262" s="91"/>
      <c r="AM262" s="91"/>
      <c r="AN262" s="91"/>
      <c r="AO262" s="91"/>
      <c r="AP262" s="91"/>
      <c r="AQ262" s="77" t="str">
        <f t="shared" si="63"/>
        <v/>
      </c>
      <c r="AR262" s="87"/>
      <c r="AS262" s="91"/>
      <c r="AT262" s="91"/>
      <c r="AU262" s="77" t="str">
        <f t="shared" si="64"/>
        <v/>
      </c>
      <c r="AV262" s="87"/>
      <c r="AW262" s="91"/>
      <c r="AX262" s="91"/>
      <c r="AY262" s="91"/>
      <c r="AZ262" s="91"/>
      <c r="BA262" s="1" t="str">
        <f t="shared" si="65"/>
        <v/>
      </c>
      <c r="BB262" s="87"/>
      <c r="BC262" s="95" t="str">
        <f t="shared" si="66"/>
        <v/>
      </c>
      <c r="BD262" s="1" t="str">
        <f t="shared" si="67"/>
        <v/>
      </c>
      <c r="BE262" s="87"/>
      <c r="BF262" s="95" t="str">
        <f t="shared" si="68"/>
        <v/>
      </c>
      <c r="BG262" s="1" t="str">
        <f t="shared" si="69"/>
        <v/>
      </c>
      <c r="BH262" s="87"/>
      <c r="BI262" s="95" t="str">
        <f t="shared" si="70"/>
        <v/>
      </c>
      <c r="BK262" s="100" t="str">
        <f t="shared" si="54"/>
        <v>Littorina littorea</v>
      </c>
      <c r="BL262" s="84" t="str">
        <f t="shared" si="55"/>
        <v>PEE</v>
      </c>
      <c r="BM262" s="237">
        <f t="shared" si="71"/>
        <v>0</v>
      </c>
    </row>
    <row r="263" spans="1:65" ht="18" customHeight="1" thickBot="1" x14ac:dyDescent="0.25">
      <c r="A263" s="238"/>
      <c r="B263" s="114" t="s">
        <v>1052</v>
      </c>
      <c r="C263" s="115" t="s">
        <v>1053</v>
      </c>
      <c r="D263" s="160" t="s">
        <v>1054</v>
      </c>
      <c r="E263" s="160" t="s">
        <v>1055</v>
      </c>
      <c r="F263" s="161" t="s">
        <v>1056</v>
      </c>
      <c r="G263" s="169" t="str">
        <f t="shared" si="56"/>
        <v/>
      </c>
      <c r="H263" s="116"/>
      <c r="I263" s="117" t="str">
        <f t="shared" si="57"/>
        <v/>
      </c>
      <c r="J263" s="118"/>
      <c r="K263" s="119"/>
      <c r="L263" s="120"/>
      <c r="M263" s="120"/>
      <c r="N263" s="120"/>
      <c r="O263" s="120"/>
      <c r="P263" s="120"/>
      <c r="Q263" s="120"/>
      <c r="R263" s="120"/>
      <c r="S263" s="121" t="str">
        <f t="shared" si="58"/>
        <v/>
      </c>
      <c r="T263" s="118"/>
      <c r="U263" s="122" t="str">
        <f t="shared" si="59"/>
        <v/>
      </c>
      <c r="V263" s="117" t="str">
        <f t="shared" si="60"/>
        <v/>
      </c>
      <c r="W263" s="118"/>
      <c r="X263" s="120"/>
      <c r="Y263" s="120"/>
      <c r="Z263" s="120"/>
      <c r="AA263" s="120"/>
      <c r="AB263" s="120"/>
      <c r="AC263" s="117" t="str">
        <f t="shared" si="61"/>
        <v/>
      </c>
      <c r="AD263" s="118"/>
      <c r="AE263" s="120"/>
      <c r="AF263" s="120"/>
      <c r="AG263" s="117" t="str">
        <f t="shared" si="62"/>
        <v/>
      </c>
      <c r="AH263" s="118"/>
      <c r="AI263" s="120"/>
      <c r="AJ263" s="120"/>
      <c r="AK263" s="120"/>
      <c r="AL263" s="120"/>
      <c r="AM263" s="120"/>
      <c r="AN263" s="120"/>
      <c r="AO263" s="120"/>
      <c r="AP263" s="120"/>
      <c r="AQ263" s="117" t="str">
        <f t="shared" si="63"/>
        <v/>
      </c>
      <c r="AR263" s="118"/>
      <c r="AS263" s="120"/>
      <c r="AT263" s="120"/>
      <c r="AU263" s="117" t="str">
        <f t="shared" si="64"/>
        <v/>
      </c>
      <c r="AV263" s="118"/>
      <c r="AW263" s="120"/>
      <c r="AX263" s="120"/>
      <c r="AY263" s="120"/>
      <c r="AZ263" s="120"/>
      <c r="BA263" s="121" t="str">
        <f t="shared" si="65"/>
        <v/>
      </c>
      <c r="BB263" s="118"/>
      <c r="BC263" s="122" t="str">
        <f t="shared" si="66"/>
        <v/>
      </c>
      <c r="BD263" s="121" t="str">
        <f t="shared" si="67"/>
        <v/>
      </c>
      <c r="BE263" s="118"/>
      <c r="BF263" s="122" t="str">
        <f t="shared" si="68"/>
        <v/>
      </c>
      <c r="BG263" s="121" t="str">
        <f t="shared" si="69"/>
        <v/>
      </c>
      <c r="BH263" s="118"/>
      <c r="BI263" s="122" t="str">
        <f t="shared" si="70"/>
        <v/>
      </c>
      <c r="BK263" s="115" t="str">
        <f t="shared" si="54"/>
        <v>Rapana spp</v>
      </c>
      <c r="BL263" s="114" t="str">
        <f t="shared" si="55"/>
        <v>RPN</v>
      </c>
      <c r="BM263" s="238">
        <f t="shared" si="71"/>
        <v>0</v>
      </c>
    </row>
    <row r="264" spans="1:65" ht="18" customHeight="1" x14ac:dyDescent="0.2">
      <c r="A264" s="236">
        <v>53</v>
      </c>
      <c r="B264" s="110" t="s">
        <v>247</v>
      </c>
      <c r="C264" s="111" t="s">
        <v>248</v>
      </c>
      <c r="D264" s="164" t="s">
        <v>249</v>
      </c>
      <c r="E264" s="164" t="s">
        <v>250</v>
      </c>
      <c r="F264" s="165" t="s">
        <v>251</v>
      </c>
      <c r="G264" s="171" t="str">
        <f t="shared" si="56"/>
        <v/>
      </c>
      <c r="H264" s="112"/>
      <c r="I264" s="77" t="str">
        <f t="shared" si="57"/>
        <v/>
      </c>
      <c r="J264" s="113"/>
      <c r="K264" s="90"/>
      <c r="L264" s="91"/>
      <c r="M264" s="91"/>
      <c r="N264" s="91"/>
      <c r="O264" s="91"/>
      <c r="P264" s="91"/>
      <c r="Q264" s="91"/>
      <c r="R264" s="91"/>
      <c r="S264" s="1" t="str">
        <f t="shared" si="58"/>
        <v/>
      </c>
      <c r="T264" s="113"/>
      <c r="U264" s="95" t="str">
        <f t="shared" si="59"/>
        <v/>
      </c>
      <c r="V264" s="77" t="str">
        <f t="shared" si="60"/>
        <v/>
      </c>
      <c r="W264" s="113"/>
      <c r="X264" s="91"/>
      <c r="Y264" s="91"/>
      <c r="Z264" s="91"/>
      <c r="AA264" s="91"/>
      <c r="AB264" s="91"/>
      <c r="AC264" s="77" t="str">
        <f t="shared" si="61"/>
        <v/>
      </c>
      <c r="AD264" s="113"/>
      <c r="AE264" s="91"/>
      <c r="AF264" s="91"/>
      <c r="AG264" s="77" t="str">
        <f t="shared" si="62"/>
        <v/>
      </c>
      <c r="AH264" s="113"/>
      <c r="AI264" s="91"/>
      <c r="AJ264" s="91"/>
      <c r="AK264" s="91"/>
      <c r="AL264" s="91"/>
      <c r="AM264" s="91"/>
      <c r="AN264" s="91"/>
      <c r="AO264" s="91"/>
      <c r="AP264" s="91"/>
      <c r="AQ264" s="77" t="str">
        <f t="shared" si="63"/>
        <v/>
      </c>
      <c r="AR264" s="113"/>
      <c r="AS264" s="91"/>
      <c r="AT264" s="91"/>
      <c r="AU264" s="77" t="str">
        <f t="shared" si="64"/>
        <v/>
      </c>
      <c r="AV264" s="113"/>
      <c r="AW264" s="91"/>
      <c r="AX264" s="91"/>
      <c r="AY264" s="91"/>
      <c r="AZ264" s="91"/>
      <c r="BA264" s="1" t="str">
        <f t="shared" si="65"/>
        <v/>
      </c>
      <c r="BB264" s="113"/>
      <c r="BC264" s="95" t="str">
        <f t="shared" si="66"/>
        <v/>
      </c>
      <c r="BD264" s="1" t="str">
        <f t="shared" si="67"/>
        <v/>
      </c>
      <c r="BE264" s="113"/>
      <c r="BF264" s="95" t="str">
        <f t="shared" si="68"/>
        <v/>
      </c>
      <c r="BG264" s="1" t="str">
        <f t="shared" si="69"/>
        <v/>
      </c>
      <c r="BH264" s="113"/>
      <c r="BI264" s="95" t="str">
        <f t="shared" si="70"/>
        <v/>
      </c>
      <c r="BK264" s="111" t="str">
        <f t="shared" si="54"/>
        <v>Ostrea edulis</v>
      </c>
      <c r="BL264" s="110" t="str">
        <f t="shared" si="55"/>
        <v>OYF</v>
      </c>
      <c r="BM264" s="236">
        <f t="shared" si="71"/>
        <v>53</v>
      </c>
    </row>
    <row r="265" spans="1:65" ht="18" customHeight="1" thickBot="1" x14ac:dyDescent="0.25">
      <c r="A265" s="238"/>
      <c r="B265" s="114" t="s">
        <v>839</v>
      </c>
      <c r="C265" s="115" t="s">
        <v>840</v>
      </c>
      <c r="D265" s="160" t="s">
        <v>841</v>
      </c>
      <c r="E265" s="160" t="s">
        <v>842</v>
      </c>
      <c r="F265" s="161" t="s">
        <v>843</v>
      </c>
      <c r="G265" s="169" t="str">
        <f t="shared" si="56"/>
        <v/>
      </c>
      <c r="H265" s="116"/>
      <c r="I265" s="117" t="str">
        <f t="shared" si="57"/>
        <v/>
      </c>
      <c r="J265" s="118"/>
      <c r="K265" s="119"/>
      <c r="L265" s="120"/>
      <c r="M265" s="120"/>
      <c r="N265" s="120"/>
      <c r="O265" s="120"/>
      <c r="P265" s="120"/>
      <c r="Q265" s="120"/>
      <c r="R265" s="120"/>
      <c r="S265" s="121" t="str">
        <f t="shared" si="58"/>
        <v/>
      </c>
      <c r="T265" s="118"/>
      <c r="U265" s="122" t="str">
        <f t="shared" si="59"/>
        <v/>
      </c>
      <c r="V265" s="117" t="str">
        <f t="shared" si="60"/>
        <v/>
      </c>
      <c r="W265" s="118"/>
      <c r="X265" s="120"/>
      <c r="Y265" s="120"/>
      <c r="Z265" s="120"/>
      <c r="AA265" s="120"/>
      <c r="AB265" s="120"/>
      <c r="AC265" s="117" t="str">
        <f t="shared" si="61"/>
        <v/>
      </c>
      <c r="AD265" s="118"/>
      <c r="AE265" s="120"/>
      <c r="AF265" s="120"/>
      <c r="AG265" s="117" t="str">
        <f t="shared" si="62"/>
        <v/>
      </c>
      <c r="AH265" s="118"/>
      <c r="AI265" s="120"/>
      <c r="AJ265" s="120"/>
      <c r="AK265" s="120"/>
      <c r="AL265" s="120"/>
      <c r="AM265" s="120"/>
      <c r="AN265" s="120"/>
      <c r="AO265" s="120"/>
      <c r="AP265" s="120"/>
      <c r="AQ265" s="117" t="str">
        <f t="shared" si="63"/>
        <v/>
      </c>
      <c r="AR265" s="118"/>
      <c r="AS265" s="120"/>
      <c r="AT265" s="120"/>
      <c r="AU265" s="117" t="str">
        <f t="shared" si="64"/>
        <v/>
      </c>
      <c r="AV265" s="118"/>
      <c r="AW265" s="120"/>
      <c r="AX265" s="120"/>
      <c r="AY265" s="120"/>
      <c r="AZ265" s="120"/>
      <c r="BA265" s="121" t="str">
        <f t="shared" si="65"/>
        <v/>
      </c>
      <c r="BB265" s="118"/>
      <c r="BC265" s="122" t="str">
        <f t="shared" si="66"/>
        <v/>
      </c>
      <c r="BD265" s="121" t="str">
        <f t="shared" si="67"/>
        <v/>
      </c>
      <c r="BE265" s="118"/>
      <c r="BF265" s="122" t="str">
        <f t="shared" si="68"/>
        <v/>
      </c>
      <c r="BG265" s="121" t="str">
        <f t="shared" si="69"/>
        <v/>
      </c>
      <c r="BH265" s="118"/>
      <c r="BI265" s="122" t="str">
        <f t="shared" si="70"/>
        <v/>
      </c>
      <c r="BK265" s="115" t="str">
        <f t="shared" si="54"/>
        <v>Crassostrea gigas</v>
      </c>
      <c r="BL265" s="114" t="str">
        <f t="shared" si="55"/>
        <v>OYG</v>
      </c>
      <c r="BM265" s="238">
        <f t="shared" si="71"/>
        <v>0</v>
      </c>
    </row>
    <row r="266" spans="1:65" ht="18" customHeight="1" x14ac:dyDescent="0.2">
      <c r="A266" s="236">
        <v>54</v>
      </c>
      <c r="B266" s="110" t="s">
        <v>252</v>
      </c>
      <c r="C266" s="111" t="s">
        <v>253</v>
      </c>
      <c r="D266" s="164" t="s">
        <v>254</v>
      </c>
      <c r="E266" s="164" t="s">
        <v>255</v>
      </c>
      <c r="F266" s="165" t="s">
        <v>256</v>
      </c>
      <c r="G266" s="171" t="str">
        <f t="shared" si="56"/>
        <v/>
      </c>
      <c r="H266" s="112"/>
      <c r="I266" s="77" t="str">
        <f t="shared" si="57"/>
        <v/>
      </c>
      <c r="J266" s="113"/>
      <c r="K266" s="90"/>
      <c r="L266" s="91"/>
      <c r="M266" s="91"/>
      <c r="N266" s="91"/>
      <c r="O266" s="91"/>
      <c r="P266" s="91"/>
      <c r="Q266" s="91"/>
      <c r="R266" s="91"/>
      <c r="S266" s="1" t="str">
        <f t="shared" si="58"/>
        <v/>
      </c>
      <c r="T266" s="113"/>
      <c r="U266" s="95" t="str">
        <f t="shared" si="59"/>
        <v/>
      </c>
      <c r="V266" s="77" t="str">
        <f t="shared" si="60"/>
        <v/>
      </c>
      <c r="W266" s="113"/>
      <c r="X266" s="91"/>
      <c r="Y266" s="91"/>
      <c r="Z266" s="91"/>
      <c r="AA266" s="91"/>
      <c r="AB266" s="91"/>
      <c r="AC266" s="77" t="str">
        <f t="shared" si="61"/>
        <v/>
      </c>
      <c r="AD266" s="113"/>
      <c r="AE266" s="91"/>
      <c r="AF266" s="91"/>
      <c r="AG266" s="77" t="str">
        <f t="shared" si="62"/>
        <v/>
      </c>
      <c r="AH266" s="113"/>
      <c r="AI266" s="91"/>
      <c r="AJ266" s="91"/>
      <c r="AK266" s="91"/>
      <c r="AL266" s="91"/>
      <c r="AM266" s="91"/>
      <c r="AN266" s="91"/>
      <c r="AO266" s="91"/>
      <c r="AP266" s="91"/>
      <c r="AQ266" s="77" t="str">
        <f t="shared" si="63"/>
        <v/>
      </c>
      <c r="AR266" s="113"/>
      <c r="AS266" s="91"/>
      <c r="AT266" s="91"/>
      <c r="AU266" s="77" t="str">
        <f t="shared" si="64"/>
        <v/>
      </c>
      <c r="AV266" s="113"/>
      <c r="AW266" s="91"/>
      <c r="AX266" s="91"/>
      <c r="AY266" s="91"/>
      <c r="AZ266" s="91"/>
      <c r="BA266" s="1" t="str">
        <f t="shared" si="65"/>
        <v/>
      </c>
      <c r="BB266" s="113"/>
      <c r="BC266" s="95" t="str">
        <f t="shared" si="66"/>
        <v/>
      </c>
      <c r="BD266" s="1" t="str">
        <f t="shared" si="67"/>
        <v/>
      </c>
      <c r="BE266" s="113"/>
      <c r="BF266" s="95" t="str">
        <f t="shared" si="68"/>
        <v/>
      </c>
      <c r="BG266" s="1" t="str">
        <f t="shared" si="69"/>
        <v/>
      </c>
      <c r="BH266" s="113"/>
      <c r="BI266" s="95" t="str">
        <f t="shared" si="70"/>
        <v/>
      </c>
      <c r="BK266" s="111" t="str">
        <f t="shared" si="54"/>
        <v>Mytilus galloprovincialis</v>
      </c>
      <c r="BL266" s="110" t="str">
        <f t="shared" si="55"/>
        <v>MSM</v>
      </c>
      <c r="BM266" s="236">
        <f t="shared" si="71"/>
        <v>54</v>
      </c>
    </row>
    <row r="267" spans="1:65" ht="18" customHeight="1" thickBot="1" x14ac:dyDescent="0.25">
      <c r="A267" s="238"/>
      <c r="B267" s="114" t="s">
        <v>1519</v>
      </c>
      <c r="C267" s="115" t="s">
        <v>1520</v>
      </c>
      <c r="D267" s="160" t="s">
        <v>1521</v>
      </c>
      <c r="E267" s="160" t="s">
        <v>1522</v>
      </c>
      <c r="F267" s="161" t="s">
        <v>1523</v>
      </c>
      <c r="G267" s="169" t="str">
        <f t="shared" si="56"/>
        <v/>
      </c>
      <c r="H267" s="116"/>
      <c r="I267" s="117" t="str">
        <f t="shared" si="57"/>
        <v/>
      </c>
      <c r="J267" s="118"/>
      <c r="K267" s="119"/>
      <c r="L267" s="120"/>
      <c r="M267" s="120"/>
      <c r="N267" s="120"/>
      <c r="O267" s="120"/>
      <c r="P267" s="120"/>
      <c r="Q267" s="120"/>
      <c r="R267" s="120"/>
      <c r="S267" s="121" t="str">
        <f t="shared" si="58"/>
        <v/>
      </c>
      <c r="T267" s="118"/>
      <c r="U267" s="122" t="str">
        <f t="shared" si="59"/>
        <v/>
      </c>
      <c r="V267" s="117" t="str">
        <f t="shared" si="60"/>
        <v/>
      </c>
      <c r="W267" s="118"/>
      <c r="X267" s="120"/>
      <c r="Y267" s="120"/>
      <c r="Z267" s="120"/>
      <c r="AA267" s="120"/>
      <c r="AB267" s="120"/>
      <c r="AC267" s="117" t="str">
        <f t="shared" si="61"/>
        <v/>
      </c>
      <c r="AD267" s="118"/>
      <c r="AE267" s="120"/>
      <c r="AF267" s="120"/>
      <c r="AG267" s="117" t="str">
        <f t="shared" si="62"/>
        <v/>
      </c>
      <c r="AH267" s="118"/>
      <c r="AI267" s="120"/>
      <c r="AJ267" s="120"/>
      <c r="AK267" s="120"/>
      <c r="AL267" s="120"/>
      <c r="AM267" s="120"/>
      <c r="AN267" s="120"/>
      <c r="AO267" s="120"/>
      <c r="AP267" s="120"/>
      <c r="AQ267" s="117" t="str">
        <f t="shared" si="63"/>
        <v/>
      </c>
      <c r="AR267" s="118"/>
      <c r="AS267" s="120"/>
      <c r="AT267" s="120"/>
      <c r="AU267" s="117" t="str">
        <f t="shared" si="64"/>
        <v/>
      </c>
      <c r="AV267" s="118"/>
      <c r="AW267" s="120"/>
      <c r="AX267" s="120"/>
      <c r="AY267" s="120"/>
      <c r="AZ267" s="120"/>
      <c r="BA267" s="121" t="str">
        <f t="shared" si="65"/>
        <v/>
      </c>
      <c r="BB267" s="118"/>
      <c r="BC267" s="122" t="str">
        <f t="shared" si="66"/>
        <v/>
      </c>
      <c r="BD267" s="121" t="str">
        <f t="shared" si="67"/>
        <v/>
      </c>
      <c r="BE267" s="118"/>
      <c r="BF267" s="122" t="str">
        <f t="shared" si="68"/>
        <v/>
      </c>
      <c r="BG267" s="121" t="str">
        <f t="shared" si="69"/>
        <v/>
      </c>
      <c r="BH267" s="118"/>
      <c r="BI267" s="122" t="str">
        <f t="shared" si="70"/>
        <v/>
      </c>
      <c r="BK267" s="115" t="str">
        <f t="shared" si="54"/>
        <v>Mytilidae</v>
      </c>
      <c r="BL267" s="114" t="str">
        <f t="shared" si="55"/>
        <v>MSX</v>
      </c>
      <c r="BM267" s="238">
        <f t="shared" si="71"/>
        <v>0</v>
      </c>
    </row>
    <row r="268" spans="1:65" ht="18" customHeight="1" x14ac:dyDescent="0.2">
      <c r="A268" s="236">
        <v>55</v>
      </c>
      <c r="B268" s="110" t="s">
        <v>1524</v>
      </c>
      <c r="C268" s="111" t="s">
        <v>1525</v>
      </c>
      <c r="D268" s="164" t="s">
        <v>1526</v>
      </c>
      <c r="E268" s="164" t="s">
        <v>1527</v>
      </c>
      <c r="F268" s="165" t="s">
        <v>1528</v>
      </c>
      <c r="G268" s="171" t="str">
        <f t="shared" si="56"/>
        <v/>
      </c>
      <c r="H268" s="112"/>
      <c r="I268" s="77" t="str">
        <f t="shared" si="57"/>
        <v/>
      </c>
      <c r="J268" s="113"/>
      <c r="K268" s="90"/>
      <c r="L268" s="91"/>
      <c r="M268" s="91"/>
      <c r="N268" s="91"/>
      <c r="O268" s="91"/>
      <c r="P268" s="91"/>
      <c r="Q268" s="91"/>
      <c r="R268" s="91"/>
      <c r="S268" s="1" t="str">
        <f t="shared" si="58"/>
        <v/>
      </c>
      <c r="T268" s="113"/>
      <c r="U268" s="95" t="str">
        <f t="shared" si="59"/>
        <v/>
      </c>
      <c r="V268" s="77" t="str">
        <f t="shared" si="60"/>
        <v/>
      </c>
      <c r="W268" s="113"/>
      <c r="X268" s="91"/>
      <c r="Y268" s="91"/>
      <c r="Z268" s="91"/>
      <c r="AA268" s="91"/>
      <c r="AB268" s="91"/>
      <c r="AC268" s="77" t="str">
        <f t="shared" si="61"/>
        <v/>
      </c>
      <c r="AD268" s="113"/>
      <c r="AE268" s="91"/>
      <c r="AF268" s="91"/>
      <c r="AG268" s="77" t="str">
        <f t="shared" si="62"/>
        <v/>
      </c>
      <c r="AH268" s="113"/>
      <c r="AI268" s="91"/>
      <c r="AJ268" s="91"/>
      <c r="AK268" s="91"/>
      <c r="AL268" s="91"/>
      <c r="AM268" s="91"/>
      <c r="AN268" s="91"/>
      <c r="AO268" s="91"/>
      <c r="AP268" s="91"/>
      <c r="AQ268" s="77" t="str">
        <f t="shared" si="63"/>
        <v/>
      </c>
      <c r="AR268" s="113"/>
      <c r="AS268" s="91"/>
      <c r="AT268" s="91"/>
      <c r="AU268" s="77" t="str">
        <f t="shared" si="64"/>
        <v/>
      </c>
      <c r="AV268" s="113"/>
      <c r="AW268" s="91"/>
      <c r="AX268" s="91"/>
      <c r="AY268" s="91"/>
      <c r="AZ268" s="91"/>
      <c r="BA268" s="1" t="str">
        <f t="shared" si="65"/>
        <v/>
      </c>
      <c r="BB268" s="113"/>
      <c r="BC268" s="95" t="str">
        <f t="shared" si="66"/>
        <v/>
      </c>
      <c r="BD268" s="1" t="str">
        <f t="shared" si="67"/>
        <v/>
      </c>
      <c r="BE268" s="113"/>
      <c r="BF268" s="95" t="str">
        <f t="shared" si="68"/>
        <v/>
      </c>
      <c r="BG268" s="1" t="str">
        <f t="shared" si="69"/>
        <v/>
      </c>
      <c r="BH268" s="113"/>
      <c r="BI268" s="95" t="str">
        <f t="shared" si="70"/>
        <v/>
      </c>
      <c r="BK268" s="111" t="str">
        <f t="shared" si="54"/>
        <v>Pecten maximus</v>
      </c>
      <c r="BL268" s="110" t="str">
        <f t="shared" si="55"/>
        <v>SCE</v>
      </c>
      <c r="BM268" s="236">
        <f t="shared" si="71"/>
        <v>55</v>
      </c>
    </row>
    <row r="269" spans="1:65" ht="18" customHeight="1" x14ac:dyDescent="0.2">
      <c r="A269" s="237"/>
      <c r="B269" s="84" t="s">
        <v>262</v>
      </c>
      <c r="C269" s="100" t="s">
        <v>263</v>
      </c>
      <c r="D269" s="158" t="s">
        <v>264</v>
      </c>
      <c r="E269" s="158" t="s">
        <v>265</v>
      </c>
      <c r="F269" s="159" t="s">
        <v>266</v>
      </c>
      <c r="G269" s="168" t="str">
        <f t="shared" si="56"/>
        <v/>
      </c>
      <c r="H269" s="103"/>
      <c r="I269" s="77" t="str">
        <f t="shared" ref="I269:I312" si="72">IF(J269="",IF(SUM(K269:R269)&gt;0,"!!!!",""),IF(SUM(K269:R269)=0,"",IF(J269&lt;&gt;SUM(K269:R269),"E","OK")))</f>
        <v/>
      </c>
      <c r="J269" s="87"/>
      <c r="K269" s="90"/>
      <c r="L269" s="91"/>
      <c r="M269" s="91"/>
      <c r="N269" s="91"/>
      <c r="O269" s="91"/>
      <c r="P269" s="91"/>
      <c r="Q269" s="91"/>
      <c r="R269" s="91"/>
      <c r="S269" s="1" t="str">
        <f t="shared" ref="S269:S312" si="73">IF(T269="","",IF(SUM(U269)=0,"",IF(T269&lt;&gt;SUM(U269),"E","OK")))</f>
        <v/>
      </c>
      <c r="T269" s="87"/>
      <c r="U269" s="95" t="str">
        <f t="shared" ref="U269:U312" si="74">IF(T269="","",T269)</f>
        <v/>
      </c>
      <c r="V269" s="77" t="str">
        <f t="shared" ref="V269:V312" si="75">IF(W269="",IF(SUM(X269:AB269)&gt;0,"!!!!",""),IF(SUM(X269:AB269)=0,"",IF(W269&lt;&gt;SUM(X269:AB269),"E","OK")))</f>
        <v/>
      </c>
      <c r="W269" s="87"/>
      <c r="X269" s="91"/>
      <c r="Y269" s="91"/>
      <c r="Z269" s="91"/>
      <c r="AA269" s="91"/>
      <c r="AB269" s="91"/>
      <c r="AC269" s="77" t="str">
        <f t="shared" ref="AC269:AC312" si="76">IF(AD269="",IF(SUM(AE269:AG269)&gt;0,"!!!!",""),IF(SUM(AE269:AG269)=0,"",IF(AD269&lt;&gt;SUM(AE269:AG269),"E","OK")))</f>
        <v/>
      </c>
      <c r="AD269" s="87"/>
      <c r="AE269" s="91"/>
      <c r="AF269" s="91"/>
      <c r="AG269" s="77" t="str">
        <f t="shared" ref="AG269:AG312" si="77">IF(AH269="",IF(SUM(AI269:AP269)&gt;0,"!!!!",""),IF(SUM(AI269:AP269)=0,"",IF(AH269&lt;&gt;SUM(AI269:AP269),"E","OK")))</f>
        <v/>
      </c>
      <c r="AH269" s="87"/>
      <c r="AI269" s="91"/>
      <c r="AJ269" s="91"/>
      <c r="AK269" s="91"/>
      <c r="AL269" s="91"/>
      <c r="AM269" s="91"/>
      <c r="AN269" s="91"/>
      <c r="AO269" s="91"/>
      <c r="AP269" s="91"/>
      <c r="AQ269" s="77" t="str">
        <f t="shared" ref="AQ269:AQ312" si="78">IF(AR269="",IF(SUM(AS269:AT269)&gt;0,"!!!!",""),IF(SUM(AS269:AT269)=0,"",IF(AR269&lt;&gt;SUM(AS269:AT269),"E","OK")))</f>
        <v/>
      </c>
      <c r="AR269" s="87"/>
      <c r="AS269" s="91"/>
      <c r="AT269" s="91"/>
      <c r="AU269" s="77" t="str">
        <f t="shared" ref="AU269:AU312" si="79">IF(AV269="",IF(SUM(AW269:AZ269)&gt;0,"!!!!",""),IF(SUM(AW269:AZ269)=0,"",IF(AV269&lt;&gt;SUM(AW269:AZ269),"E","OK")))</f>
        <v/>
      </c>
      <c r="AV269" s="87"/>
      <c r="AW269" s="91"/>
      <c r="AX269" s="91"/>
      <c r="AY269" s="91"/>
      <c r="AZ269" s="91"/>
      <c r="BA269" s="1" t="str">
        <f t="shared" ref="BA269:BA312" si="80">IF(BB269="","",IF(SUM(BC269)=0,"",IF(BB269&lt;&gt;SUM(BC269),"E","OK")))</f>
        <v/>
      </c>
      <c r="BB269" s="87"/>
      <c r="BC269" s="95" t="str">
        <f t="shared" ref="BC269:BC312" si="81">IF(BB269="","",BB269)</f>
        <v/>
      </c>
      <c r="BD269" s="1" t="str">
        <f t="shared" ref="BD269:BD312" si="82">IF(BE269="","",IF(SUM(BF269)=0,"",IF(BE269&lt;&gt;SUM(BF269),"E","OK")))</f>
        <v/>
      </c>
      <c r="BE269" s="87"/>
      <c r="BF269" s="95" t="str">
        <f t="shared" ref="BF269:BF312" si="83">IF(BE269="","",BE269)</f>
        <v/>
      </c>
      <c r="BG269" s="1" t="str">
        <f t="shared" ref="BG269:BG312" si="84">IF(BH269="","",IF(SUM(BI269)=0,"",IF(BH269&lt;&gt;SUM(BI269),"E","OK")))</f>
        <v/>
      </c>
      <c r="BH269" s="87"/>
      <c r="BI269" s="95" t="str">
        <f t="shared" ref="BI269:BI312" si="85">IF(BH269="","",BH269)</f>
        <v/>
      </c>
      <c r="BK269" s="100" t="str">
        <f t="shared" ref="BK269:BK312" si="86">C269</f>
        <v>Pectinidae</v>
      </c>
      <c r="BL269" s="84" t="str">
        <f t="shared" ref="BL269:BL312" si="87">B269</f>
        <v>SCX</v>
      </c>
      <c r="BM269" s="237">
        <f t="shared" si="71"/>
        <v>0</v>
      </c>
    </row>
    <row r="270" spans="1:65" ht="18" customHeight="1" thickBot="1" x14ac:dyDescent="0.25">
      <c r="A270" s="238"/>
      <c r="B270" s="114" t="s">
        <v>257</v>
      </c>
      <c r="C270" s="115" t="s">
        <v>258</v>
      </c>
      <c r="D270" s="160" t="s">
        <v>259</v>
      </c>
      <c r="E270" s="160" t="s">
        <v>260</v>
      </c>
      <c r="F270" s="161" t="s">
        <v>261</v>
      </c>
      <c r="G270" s="169" t="str">
        <f t="shared" ref="G270:G312" si="88">IF(J270+T270+W270+AD270+AH270+AR270+AV270+BB270+BE270+BH270=0,"",J270+T270+W270+AD270+AH270+AR270+AV270+BB270+BE270+BH270)</f>
        <v/>
      </c>
      <c r="H270" s="116"/>
      <c r="I270" s="117" t="str">
        <f t="shared" si="72"/>
        <v/>
      </c>
      <c r="J270" s="118"/>
      <c r="K270" s="119"/>
      <c r="L270" s="120"/>
      <c r="M270" s="120"/>
      <c r="N270" s="120"/>
      <c r="O270" s="120"/>
      <c r="P270" s="120"/>
      <c r="Q270" s="120"/>
      <c r="R270" s="120"/>
      <c r="S270" s="121" t="str">
        <f t="shared" si="73"/>
        <v/>
      </c>
      <c r="T270" s="118"/>
      <c r="U270" s="122" t="str">
        <f t="shared" si="74"/>
        <v/>
      </c>
      <c r="V270" s="117" t="str">
        <f t="shared" si="75"/>
        <v/>
      </c>
      <c r="W270" s="118"/>
      <c r="X270" s="120"/>
      <c r="Y270" s="120"/>
      <c r="Z270" s="120"/>
      <c r="AA270" s="120"/>
      <c r="AB270" s="120"/>
      <c r="AC270" s="117" t="str">
        <f t="shared" si="76"/>
        <v/>
      </c>
      <c r="AD270" s="118"/>
      <c r="AE270" s="120"/>
      <c r="AF270" s="120"/>
      <c r="AG270" s="117" t="str">
        <f t="shared" si="77"/>
        <v/>
      </c>
      <c r="AH270" s="118"/>
      <c r="AI270" s="120"/>
      <c r="AJ270" s="120"/>
      <c r="AK270" s="120"/>
      <c r="AL270" s="120"/>
      <c r="AM270" s="120"/>
      <c r="AN270" s="120"/>
      <c r="AO270" s="120"/>
      <c r="AP270" s="120"/>
      <c r="AQ270" s="117" t="str">
        <f t="shared" si="78"/>
        <v/>
      </c>
      <c r="AR270" s="118"/>
      <c r="AS270" s="120"/>
      <c r="AT270" s="120"/>
      <c r="AU270" s="117" t="str">
        <f t="shared" si="79"/>
        <v/>
      </c>
      <c r="AV270" s="118"/>
      <c r="AW270" s="120"/>
      <c r="AX270" s="120"/>
      <c r="AY270" s="120"/>
      <c r="AZ270" s="120"/>
      <c r="BA270" s="121" t="str">
        <f t="shared" si="80"/>
        <v/>
      </c>
      <c r="BB270" s="118"/>
      <c r="BC270" s="122" t="str">
        <f t="shared" si="81"/>
        <v/>
      </c>
      <c r="BD270" s="121" t="str">
        <f t="shared" si="82"/>
        <v/>
      </c>
      <c r="BE270" s="118"/>
      <c r="BF270" s="122" t="str">
        <f t="shared" si="83"/>
        <v/>
      </c>
      <c r="BG270" s="121" t="str">
        <f t="shared" si="84"/>
        <v/>
      </c>
      <c r="BH270" s="118"/>
      <c r="BI270" s="122" t="str">
        <f t="shared" si="85"/>
        <v/>
      </c>
      <c r="BK270" s="115" t="str">
        <f t="shared" si="86"/>
        <v>Pecten jacobaeus</v>
      </c>
      <c r="BL270" s="114" t="str">
        <f t="shared" si="87"/>
        <v>SJA</v>
      </c>
      <c r="BM270" s="238">
        <f t="shared" ref="BM270:BM312" si="89">A270</f>
        <v>0</v>
      </c>
    </row>
    <row r="271" spans="1:65" ht="18" customHeight="1" x14ac:dyDescent="0.2">
      <c r="A271" s="236">
        <v>56</v>
      </c>
      <c r="B271" s="110" t="s">
        <v>1529</v>
      </c>
      <c r="C271" s="111" t="s">
        <v>1530</v>
      </c>
      <c r="D271" s="164" t="s">
        <v>1531</v>
      </c>
      <c r="E271" s="164" t="s">
        <v>1532</v>
      </c>
      <c r="F271" s="165" t="s">
        <v>1533</v>
      </c>
      <c r="G271" s="171" t="str">
        <f t="shared" si="88"/>
        <v/>
      </c>
      <c r="H271" s="112"/>
      <c r="I271" s="77" t="str">
        <f t="shared" si="72"/>
        <v/>
      </c>
      <c r="J271" s="113"/>
      <c r="K271" s="90"/>
      <c r="L271" s="91"/>
      <c r="M271" s="91"/>
      <c r="N271" s="91"/>
      <c r="O271" s="91"/>
      <c r="P271" s="91"/>
      <c r="Q271" s="91"/>
      <c r="R271" s="91"/>
      <c r="S271" s="1" t="str">
        <f t="shared" si="73"/>
        <v/>
      </c>
      <c r="T271" s="113"/>
      <c r="U271" s="95" t="str">
        <f t="shared" si="74"/>
        <v/>
      </c>
      <c r="V271" s="77" t="str">
        <f t="shared" si="75"/>
        <v/>
      </c>
      <c r="W271" s="113"/>
      <c r="X271" s="91"/>
      <c r="Y271" s="91"/>
      <c r="Z271" s="91"/>
      <c r="AA271" s="91"/>
      <c r="AB271" s="91"/>
      <c r="AC271" s="77" t="str">
        <f t="shared" si="76"/>
        <v/>
      </c>
      <c r="AD271" s="113"/>
      <c r="AE271" s="91"/>
      <c r="AF271" s="91"/>
      <c r="AG271" s="77" t="str">
        <f t="shared" si="77"/>
        <v/>
      </c>
      <c r="AH271" s="113"/>
      <c r="AI271" s="91"/>
      <c r="AJ271" s="91"/>
      <c r="AK271" s="91"/>
      <c r="AL271" s="91"/>
      <c r="AM271" s="91"/>
      <c r="AN271" s="91"/>
      <c r="AO271" s="91"/>
      <c r="AP271" s="91"/>
      <c r="AQ271" s="77" t="str">
        <f t="shared" si="78"/>
        <v/>
      </c>
      <c r="AR271" s="113"/>
      <c r="AS271" s="91"/>
      <c r="AT271" s="91"/>
      <c r="AU271" s="77" t="str">
        <f t="shared" si="79"/>
        <v/>
      </c>
      <c r="AV271" s="113"/>
      <c r="AW271" s="91"/>
      <c r="AX271" s="91"/>
      <c r="AY271" s="91"/>
      <c r="AZ271" s="91"/>
      <c r="BA271" s="1" t="str">
        <f t="shared" si="80"/>
        <v/>
      </c>
      <c r="BB271" s="113"/>
      <c r="BC271" s="95" t="str">
        <f t="shared" si="81"/>
        <v/>
      </c>
      <c r="BD271" s="1" t="str">
        <f t="shared" si="82"/>
        <v/>
      </c>
      <c r="BE271" s="113"/>
      <c r="BF271" s="95" t="str">
        <f t="shared" si="83"/>
        <v/>
      </c>
      <c r="BG271" s="1" t="str">
        <f t="shared" si="84"/>
        <v/>
      </c>
      <c r="BH271" s="113"/>
      <c r="BI271" s="95" t="str">
        <f t="shared" si="85"/>
        <v/>
      </c>
      <c r="BK271" s="111" t="str">
        <f t="shared" si="86"/>
        <v>Veneridae</v>
      </c>
      <c r="BL271" s="110" t="str">
        <f t="shared" si="87"/>
        <v>CLV</v>
      </c>
      <c r="BM271" s="236">
        <f t="shared" si="89"/>
        <v>56</v>
      </c>
    </row>
    <row r="272" spans="1:65" ht="18" customHeight="1" x14ac:dyDescent="0.2">
      <c r="A272" s="237"/>
      <c r="B272" s="84" t="s">
        <v>282</v>
      </c>
      <c r="C272" s="100" t="s">
        <v>283</v>
      </c>
      <c r="D272" s="158" t="s">
        <v>284</v>
      </c>
      <c r="E272" s="158" t="s">
        <v>285</v>
      </c>
      <c r="F272" s="159" t="s">
        <v>286</v>
      </c>
      <c r="G272" s="168" t="str">
        <f t="shared" si="88"/>
        <v/>
      </c>
      <c r="H272" s="103"/>
      <c r="I272" s="77" t="str">
        <f t="shared" si="72"/>
        <v/>
      </c>
      <c r="J272" s="87"/>
      <c r="K272" s="90"/>
      <c r="L272" s="91"/>
      <c r="M272" s="91"/>
      <c r="N272" s="91"/>
      <c r="O272" s="91"/>
      <c r="P272" s="91"/>
      <c r="Q272" s="91"/>
      <c r="R272" s="91"/>
      <c r="S272" s="1" t="str">
        <f t="shared" si="73"/>
        <v/>
      </c>
      <c r="T272" s="87"/>
      <c r="U272" s="95" t="str">
        <f t="shared" si="74"/>
        <v/>
      </c>
      <c r="V272" s="77" t="str">
        <f t="shared" si="75"/>
        <v/>
      </c>
      <c r="W272" s="87"/>
      <c r="X272" s="91"/>
      <c r="Y272" s="91"/>
      <c r="Z272" s="91"/>
      <c r="AA272" s="91"/>
      <c r="AB272" s="91"/>
      <c r="AC272" s="77" t="str">
        <f t="shared" si="76"/>
        <v/>
      </c>
      <c r="AD272" s="87"/>
      <c r="AE272" s="91"/>
      <c r="AF272" s="91"/>
      <c r="AG272" s="77" t="str">
        <f t="shared" si="77"/>
        <v/>
      </c>
      <c r="AH272" s="87"/>
      <c r="AI272" s="91"/>
      <c r="AJ272" s="91"/>
      <c r="AK272" s="91"/>
      <c r="AL272" s="91"/>
      <c r="AM272" s="91"/>
      <c r="AN272" s="91"/>
      <c r="AO272" s="91"/>
      <c r="AP272" s="91"/>
      <c r="AQ272" s="77" t="str">
        <f t="shared" si="78"/>
        <v/>
      </c>
      <c r="AR272" s="87"/>
      <c r="AS272" s="91"/>
      <c r="AT272" s="91"/>
      <c r="AU272" s="77" t="str">
        <f t="shared" si="79"/>
        <v/>
      </c>
      <c r="AV272" s="87"/>
      <c r="AW272" s="91"/>
      <c r="AX272" s="91"/>
      <c r="AY272" s="91"/>
      <c r="AZ272" s="91"/>
      <c r="BA272" s="1" t="str">
        <f t="shared" si="80"/>
        <v/>
      </c>
      <c r="BB272" s="87"/>
      <c r="BC272" s="95" t="str">
        <f t="shared" si="81"/>
        <v/>
      </c>
      <c r="BD272" s="1" t="str">
        <f t="shared" si="82"/>
        <v/>
      </c>
      <c r="BE272" s="87"/>
      <c r="BF272" s="95" t="str">
        <f t="shared" si="83"/>
        <v/>
      </c>
      <c r="BG272" s="1" t="str">
        <f t="shared" si="84"/>
        <v/>
      </c>
      <c r="BH272" s="87"/>
      <c r="BI272" s="95" t="str">
        <f t="shared" si="85"/>
        <v/>
      </c>
      <c r="BK272" s="100" t="str">
        <f t="shared" si="86"/>
        <v>Bivalvia</v>
      </c>
      <c r="BL272" s="84" t="str">
        <f t="shared" si="87"/>
        <v>CLX</v>
      </c>
      <c r="BM272" s="237">
        <f t="shared" si="89"/>
        <v>0</v>
      </c>
    </row>
    <row r="273" spans="1:65" ht="18" customHeight="1" x14ac:dyDescent="0.2">
      <c r="A273" s="237"/>
      <c r="B273" s="84" t="s">
        <v>1534</v>
      </c>
      <c r="C273" s="100" t="s">
        <v>1535</v>
      </c>
      <c r="D273" s="158" t="s">
        <v>1536</v>
      </c>
      <c r="E273" s="158" t="s">
        <v>1537</v>
      </c>
      <c r="F273" s="159" t="s">
        <v>1538</v>
      </c>
      <c r="G273" s="168" t="str">
        <f t="shared" si="88"/>
        <v/>
      </c>
      <c r="H273" s="103"/>
      <c r="I273" s="77" t="str">
        <f t="shared" si="72"/>
        <v/>
      </c>
      <c r="J273" s="87"/>
      <c r="K273" s="90"/>
      <c r="L273" s="91"/>
      <c r="M273" s="91"/>
      <c r="N273" s="91"/>
      <c r="O273" s="91"/>
      <c r="P273" s="91"/>
      <c r="Q273" s="91"/>
      <c r="R273" s="91"/>
      <c r="S273" s="1" t="str">
        <f t="shared" si="73"/>
        <v/>
      </c>
      <c r="T273" s="87"/>
      <c r="U273" s="95" t="str">
        <f t="shared" si="74"/>
        <v/>
      </c>
      <c r="V273" s="77" t="str">
        <f t="shared" si="75"/>
        <v/>
      </c>
      <c r="W273" s="87"/>
      <c r="X273" s="91"/>
      <c r="Y273" s="91"/>
      <c r="Z273" s="91"/>
      <c r="AA273" s="91"/>
      <c r="AB273" s="91"/>
      <c r="AC273" s="77" t="str">
        <f t="shared" si="76"/>
        <v/>
      </c>
      <c r="AD273" s="87"/>
      <c r="AE273" s="91"/>
      <c r="AF273" s="91"/>
      <c r="AG273" s="77" t="str">
        <f t="shared" si="77"/>
        <v/>
      </c>
      <c r="AH273" s="87"/>
      <c r="AI273" s="91"/>
      <c r="AJ273" s="91"/>
      <c r="AK273" s="91"/>
      <c r="AL273" s="91"/>
      <c r="AM273" s="91"/>
      <c r="AN273" s="91"/>
      <c r="AO273" s="91"/>
      <c r="AP273" s="91"/>
      <c r="AQ273" s="77" t="str">
        <f t="shared" si="78"/>
        <v/>
      </c>
      <c r="AR273" s="87"/>
      <c r="AS273" s="91"/>
      <c r="AT273" s="91"/>
      <c r="AU273" s="77" t="str">
        <f t="shared" si="79"/>
        <v/>
      </c>
      <c r="AV273" s="87"/>
      <c r="AW273" s="91"/>
      <c r="AX273" s="91"/>
      <c r="AY273" s="91"/>
      <c r="AZ273" s="91"/>
      <c r="BA273" s="1" t="str">
        <f t="shared" si="80"/>
        <v/>
      </c>
      <c r="BB273" s="87"/>
      <c r="BC273" s="95" t="str">
        <f t="shared" si="81"/>
        <v/>
      </c>
      <c r="BD273" s="1" t="str">
        <f t="shared" si="82"/>
        <v/>
      </c>
      <c r="BE273" s="87"/>
      <c r="BF273" s="95" t="str">
        <f t="shared" si="83"/>
        <v/>
      </c>
      <c r="BG273" s="1" t="str">
        <f t="shared" si="84"/>
        <v/>
      </c>
      <c r="BH273" s="87"/>
      <c r="BI273" s="95" t="str">
        <f t="shared" si="85"/>
        <v/>
      </c>
      <c r="BK273" s="100" t="str">
        <f t="shared" si="86"/>
        <v>Cerastoderma edule</v>
      </c>
      <c r="BL273" s="84" t="str">
        <f t="shared" si="87"/>
        <v>COC</v>
      </c>
      <c r="BM273" s="237">
        <f t="shared" si="89"/>
        <v>0</v>
      </c>
    </row>
    <row r="274" spans="1:65" ht="18" customHeight="1" x14ac:dyDescent="0.2">
      <c r="A274" s="237"/>
      <c r="B274" s="84" t="s">
        <v>1057</v>
      </c>
      <c r="C274" s="100" t="s">
        <v>1058</v>
      </c>
      <c r="D274" s="158" t="s">
        <v>1059</v>
      </c>
      <c r="E274" s="158" t="s">
        <v>1060</v>
      </c>
      <c r="F274" s="159" t="s">
        <v>1061</v>
      </c>
      <c r="G274" s="168" t="str">
        <f t="shared" si="88"/>
        <v/>
      </c>
      <c r="H274" s="103"/>
      <c r="I274" s="77" t="str">
        <f t="shared" si="72"/>
        <v/>
      </c>
      <c r="J274" s="87"/>
      <c r="K274" s="90"/>
      <c r="L274" s="91"/>
      <c r="M274" s="91"/>
      <c r="N274" s="91"/>
      <c r="O274" s="91"/>
      <c r="P274" s="91"/>
      <c r="Q274" s="91"/>
      <c r="R274" s="91"/>
      <c r="S274" s="1" t="str">
        <f t="shared" si="73"/>
        <v/>
      </c>
      <c r="T274" s="87"/>
      <c r="U274" s="95" t="str">
        <f t="shared" si="74"/>
        <v/>
      </c>
      <c r="V274" s="77" t="str">
        <f t="shared" si="75"/>
        <v/>
      </c>
      <c r="W274" s="87"/>
      <c r="X274" s="91"/>
      <c r="Y274" s="91"/>
      <c r="Z274" s="91"/>
      <c r="AA274" s="91"/>
      <c r="AB274" s="91"/>
      <c r="AC274" s="77" t="str">
        <f t="shared" si="76"/>
        <v/>
      </c>
      <c r="AD274" s="87"/>
      <c r="AE274" s="91"/>
      <c r="AF274" s="91"/>
      <c r="AG274" s="77" t="str">
        <f t="shared" si="77"/>
        <v/>
      </c>
      <c r="AH274" s="87"/>
      <c r="AI274" s="91"/>
      <c r="AJ274" s="91"/>
      <c r="AK274" s="91"/>
      <c r="AL274" s="91"/>
      <c r="AM274" s="91"/>
      <c r="AN274" s="91"/>
      <c r="AO274" s="91"/>
      <c r="AP274" s="91"/>
      <c r="AQ274" s="77" t="str">
        <f t="shared" si="78"/>
        <v/>
      </c>
      <c r="AR274" s="87"/>
      <c r="AS274" s="91"/>
      <c r="AT274" s="91"/>
      <c r="AU274" s="77" t="str">
        <f t="shared" si="79"/>
        <v/>
      </c>
      <c r="AV274" s="87"/>
      <c r="AW274" s="91"/>
      <c r="AX274" s="91"/>
      <c r="AY274" s="91"/>
      <c r="AZ274" s="91"/>
      <c r="BA274" s="1" t="str">
        <f t="shared" si="80"/>
        <v/>
      </c>
      <c r="BB274" s="87"/>
      <c r="BC274" s="95" t="str">
        <f t="shared" si="81"/>
        <v/>
      </c>
      <c r="BD274" s="1" t="str">
        <f t="shared" si="82"/>
        <v/>
      </c>
      <c r="BE274" s="87"/>
      <c r="BF274" s="95" t="str">
        <f t="shared" si="83"/>
        <v/>
      </c>
      <c r="BG274" s="1" t="str">
        <f t="shared" si="84"/>
        <v/>
      </c>
      <c r="BH274" s="87"/>
      <c r="BI274" s="95" t="str">
        <f t="shared" si="85"/>
        <v/>
      </c>
      <c r="BK274" s="100" t="str">
        <f t="shared" si="86"/>
        <v>Cardiidae</v>
      </c>
      <c r="BL274" s="84" t="str">
        <f t="shared" si="87"/>
        <v>COZ</v>
      </c>
      <c r="BM274" s="237">
        <f t="shared" si="89"/>
        <v>0</v>
      </c>
    </row>
    <row r="275" spans="1:65" ht="18" customHeight="1" x14ac:dyDescent="0.2">
      <c r="A275" s="237"/>
      <c r="B275" s="84" t="s">
        <v>277</v>
      </c>
      <c r="C275" s="100" t="s">
        <v>278</v>
      </c>
      <c r="D275" s="158" t="s">
        <v>279</v>
      </c>
      <c r="E275" s="158" t="s">
        <v>280</v>
      </c>
      <c r="F275" s="159" t="s">
        <v>281</v>
      </c>
      <c r="G275" s="168" t="str">
        <f t="shared" si="88"/>
        <v/>
      </c>
      <c r="H275" s="103"/>
      <c r="I275" s="77" t="str">
        <f t="shared" si="72"/>
        <v/>
      </c>
      <c r="J275" s="87"/>
      <c r="K275" s="90"/>
      <c r="L275" s="91"/>
      <c r="M275" s="91"/>
      <c r="N275" s="91"/>
      <c r="O275" s="91"/>
      <c r="P275" s="91"/>
      <c r="Q275" s="91"/>
      <c r="R275" s="91"/>
      <c r="S275" s="1" t="str">
        <f t="shared" si="73"/>
        <v/>
      </c>
      <c r="T275" s="87"/>
      <c r="U275" s="95" t="str">
        <f t="shared" si="74"/>
        <v/>
      </c>
      <c r="V275" s="77" t="str">
        <f t="shared" si="75"/>
        <v/>
      </c>
      <c r="W275" s="87"/>
      <c r="X275" s="91"/>
      <c r="Y275" s="91"/>
      <c r="Z275" s="91"/>
      <c r="AA275" s="91"/>
      <c r="AB275" s="91"/>
      <c r="AC275" s="77" t="str">
        <f t="shared" si="76"/>
        <v/>
      </c>
      <c r="AD275" s="87"/>
      <c r="AE275" s="91"/>
      <c r="AF275" s="91"/>
      <c r="AG275" s="77" t="str">
        <f t="shared" si="77"/>
        <v/>
      </c>
      <c r="AH275" s="87"/>
      <c r="AI275" s="91"/>
      <c r="AJ275" s="91"/>
      <c r="AK275" s="91"/>
      <c r="AL275" s="91"/>
      <c r="AM275" s="91"/>
      <c r="AN275" s="91"/>
      <c r="AO275" s="91"/>
      <c r="AP275" s="91"/>
      <c r="AQ275" s="77" t="str">
        <f t="shared" si="78"/>
        <v/>
      </c>
      <c r="AR275" s="87"/>
      <c r="AS275" s="91"/>
      <c r="AT275" s="91"/>
      <c r="AU275" s="77" t="str">
        <f t="shared" si="79"/>
        <v/>
      </c>
      <c r="AV275" s="87"/>
      <c r="AW275" s="91"/>
      <c r="AX275" s="91"/>
      <c r="AY275" s="91"/>
      <c r="AZ275" s="91"/>
      <c r="BA275" s="1" t="str">
        <f t="shared" si="80"/>
        <v/>
      </c>
      <c r="BB275" s="87"/>
      <c r="BC275" s="95" t="str">
        <f t="shared" si="81"/>
        <v/>
      </c>
      <c r="BD275" s="1" t="str">
        <f t="shared" si="82"/>
        <v/>
      </c>
      <c r="BE275" s="87"/>
      <c r="BF275" s="95" t="str">
        <f t="shared" si="83"/>
        <v/>
      </c>
      <c r="BG275" s="1" t="str">
        <f t="shared" si="84"/>
        <v/>
      </c>
      <c r="BH275" s="87"/>
      <c r="BI275" s="95" t="str">
        <f t="shared" si="85"/>
        <v/>
      </c>
      <c r="BK275" s="100" t="str">
        <f t="shared" si="86"/>
        <v>Ruditapes decussatus</v>
      </c>
      <c r="BL275" s="84" t="str">
        <f t="shared" si="87"/>
        <v>CTG</v>
      </c>
      <c r="BM275" s="237">
        <f t="shared" si="89"/>
        <v>0</v>
      </c>
    </row>
    <row r="276" spans="1:65" ht="18" customHeight="1" x14ac:dyDescent="0.2">
      <c r="A276" s="237"/>
      <c r="B276" s="84" t="s">
        <v>272</v>
      </c>
      <c r="C276" s="100" t="s">
        <v>273</v>
      </c>
      <c r="D276" s="158" t="s">
        <v>274</v>
      </c>
      <c r="E276" s="158" t="s">
        <v>275</v>
      </c>
      <c r="F276" s="159" t="s">
        <v>276</v>
      </c>
      <c r="G276" s="168" t="str">
        <f t="shared" si="88"/>
        <v/>
      </c>
      <c r="H276" s="103"/>
      <c r="I276" s="77" t="str">
        <f t="shared" si="72"/>
        <v/>
      </c>
      <c r="J276" s="87"/>
      <c r="K276" s="90"/>
      <c r="L276" s="91"/>
      <c r="M276" s="91"/>
      <c r="N276" s="91"/>
      <c r="O276" s="91"/>
      <c r="P276" s="91"/>
      <c r="Q276" s="91"/>
      <c r="R276" s="91"/>
      <c r="S276" s="1" t="str">
        <f t="shared" si="73"/>
        <v/>
      </c>
      <c r="T276" s="87"/>
      <c r="U276" s="95" t="str">
        <f t="shared" si="74"/>
        <v/>
      </c>
      <c r="V276" s="77" t="str">
        <f t="shared" si="75"/>
        <v/>
      </c>
      <c r="W276" s="87"/>
      <c r="X276" s="91"/>
      <c r="Y276" s="91"/>
      <c r="Z276" s="91"/>
      <c r="AA276" s="91"/>
      <c r="AB276" s="91"/>
      <c r="AC276" s="77" t="str">
        <f t="shared" si="76"/>
        <v/>
      </c>
      <c r="AD276" s="87"/>
      <c r="AE276" s="91"/>
      <c r="AF276" s="91"/>
      <c r="AG276" s="77" t="str">
        <f t="shared" si="77"/>
        <v/>
      </c>
      <c r="AH276" s="87"/>
      <c r="AI276" s="91"/>
      <c r="AJ276" s="91"/>
      <c r="AK276" s="91"/>
      <c r="AL276" s="91"/>
      <c r="AM276" s="91"/>
      <c r="AN276" s="91"/>
      <c r="AO276" s="91"/>
      <c r="AP276" s="91"/>
      <c r="AQ276" s="77" t="str">
        <f t="shared" si="78"/>
        <v/>
      </c>
      <c r="AR276" s="87"/>
      <c r="AS276" s="91"/>
      <c r="AT276" s="91"/>
      <c r="AU276" s="77" t="str">
        <f t="shared" si="79"/>
        <v/>
      </c>
      <c r="AV276" s="87"/>
      <c r="AW276" s="91"/>
      <c r="AX276" s="91"/>
      <c r="AY276" s="91"/>
      <c r="AZ276" s="91"/>
      <c r="BA276" s="1" t="str">
        <f t="shared" si="80"/>
        <v/>
      </c>
      <c r="BB276" s="87"/>
      <c r="BC276" s="95" t="str">
        <f t="shared" si="81"/>
        <v/>
      </c>
      <c r="BD276" s="1" t="str">
        <f t="shared" si="82"/>
        <v/>
      </c>
      <c r="BE276" s="87"/>
      <c r="BF276" s="95" t="str">
        <f t="shared" si="83"/>
        <v/>
      </c>
      <c r="BG276" s="1" t="str">
        <f t="shared" si="84"/>
        <v/>
      </c>
      <c r="BH276" s="87"/>
      <c r="BI276" s="95" t="str">
        <f t="shared" si="85"/>
        <v/>
      </c>
      <c r="BK276" s="100" t="str">
        <f t="shared" si="86"/>
        <v>Venerupis pullastra</v>
      </c>
      <c r="BL276" s="84" t="str">
        <f t="shared" si="87"/>
        <v>CTS</v>
      </c>
      <c r="BM276" s="237">
        <f t="shared" si="89"/>
        <v>0</v>
      </c>
    </row>
    <row r="277" spans="1:65" ht="18" customHeight="1" x14ac:dyDescent="0.2">
      <c r="A277" s="237"/>
      <c r="B277" s="84" t="s">
        <v>1062</v>
      </c>
      <c r="C277" s="100" t="s">
        <v>1063</v>
      </c>
      <c r="D277" s="158" t="s">
        <v>1064</v>
      </c>
      <c r="E277" s="158" t="s">
        <v>1065</v>
      </c>
      <c r="F277" s="159" t="s">
        <v>1066</v>
      </c>
      <c r="G277" s="168" t="str">
        <f t="shared" si="88"/>
        <v/>
      </c>
      <c r="H277" s="103"/>
      <c r="I277" s="77" t="str">
        <f t="shared" si="72"/>
        <v/>
      </c>
      <c r="J277" s="87"/>
      <c r="K277" s="90"/>
      <c r="L277" s="91"/>
      <c r="M277" s="91"/>
      <c r="N277" s="91"/>
      <c r="O277" s="91"/>
      <c r="P277" s="91"/>
      <c r="Q277" s="91"/>
      <c r="R277" s="91"/>
      <c r="S277" s="1" t="str">
        <f t="shared" si="73"/>
        <v/>
      </c>
      <c r="T277" s="87"/>
      <c r="U277" s="95" t="str">
        <f t="shared" si="74"/>
        <v/>
      </c>
      <c r="V277" s="77" t="str">
        <f t="shared" si="75"/>
        <v/>
      </c>
      <c r="W277" s="87"/>
      <c r="X277" s="91"/>
      <c r="Y277" s="91"/>
      <c r="Z277" s="91"/>
      <c r="AA277" s="91"/>
      <c r="AB277" s="91"/>
      <c r="AC277" s="77" t="str">
        <f t="shared" si="76"/>
        <v/>
      </c>
      <c r="AD277" s="87"/>
      <c r="AE277" s="91"/>
      <c r="AF277" s="91"/>
      <c r="AG277" s="77" t="str">
        <f t="shared" si="77"/>
        <v/>
      </c>
      <c r="AH277" s="87"/>
      <c r="AI277" s="91"/>
      <c r="AJ277" s="91"/>
      <c r="AK277" s="91"/>
      <c r="AL277" s="91"/>
      <c r="AM277" s="91"/>
      <c r="AN277" s="91"/>
      <c r="AO277" s="91"/>
      <c r="AP277" s="91"/>
      <c r="AQ277" s="77" t="str">
        <f t="shared" si="78"/>
        <v/>
      </c>
      <c r="AR277" s="87"/>
      <c r="AS277" s="91"/>
      <c r="AT277" s="91"/>
      <c r="AU277" s="77" t="str">
        <f t="shared" si="79"/>
        <v/>
      </c>
      <c r="AV277" s="87"/>
      <c r="AW277" s="91"/>
      <c r="AX277" s="91"/>
      <c r="AY277" s="91"/>
      <c r="AZ277" s="91"/>
      <c r="BA277" s="1" t="str">
        <f t="shared" si="80"/>
        <v/>
      </c>
      <c r="BB277" s="87"/>
      <c r="BC277" s="95" t="str">
        <f t="shared" si="81"/>
        <v/>
      </c>
      <c r="BD277" s="1" t="str">
        <f t="shared" si="82"/>
        <v/>
      </c>
      <c r="BE277" s="87"/>
      <c r="BF277" s="95" t="str">
        <f t="shared" si="83"/>
        <v/>
      </c>
      <c r="BG277" s="1" t="str">
        <f t="shared" si="84"/>
        <v/>
      </c>
      <c r="BH277" s="87"/>
      <c r="BI277" s="95" t="str">
        <f t="shared" si="85"/>
        <v/>
      </c>
      <c r="BK277" s="100" t="str">
        <f t="shared" si="86"/>
        <v>Donax spp</v>
      </c>
      <c r="BL277" s="84" t="str">
        <f t="shared" si="87"/>
        <v>DON</v>
      </c>
      <c r="BM277" s="237">
        <f t="shared" si="89"/>
        <v>0</v>
      </c>
    </row>
    <row r="278" spans="1:65" ht="18" customHeight="1" x14ac:dyDescent="0.2">
      <c r="A278" s="237"/>
      <c r="B278" s="84" t="s">
        <v>1539</v>
      </c>
      <c r="C278" s="100" t="s">
        <v>1540</v>
      </c>
      <c r="D278" s="158" t="s">
        <v>1541</v>
      </c>
      <c r="E278" s="158" t="s">
        <v>1542</v>
      </c>
      <c r="F278" s="159" t="s">
        <v>1543</v>
      </c>
      <c r="G278" s="168" t="str">
        <f t="shared" si="88"/>
        <v/>
      </c>
      <c r="H278" s="103"/>
      <c r="I278" s="77" t="str">
        <f t="shared" si="72"/>
        <v/>
      </c>
      <c r="J278" s="87"/>
      <c r="K278" s="90"/>
      <c r="L278" s="91"/>
      <c r="M278" s="91"/>
      <c r="N278" s="91"/>
      <c r="O278" s="91"/>
      <c r="P278" s="91"/>
      <c r="Q278" s="91"/>
      <c r="R278" s="91"/>
      <c r="S278" s="1" t="str">
        <f t="shared" si="73"/>
        <v/>
      </c>
      <c r="T278" s="87"/>
      <c r="U278" s="95" t="str">
        <f t="shared" si="74"/>
        <v/>
      </c>
      <c r="V278" s="77" t="str">
        <f t="shared" si="75"/>
        <v/>
      </c>
      <c r="W278" s="87"/>
      <c r="X278" s="91"/>
      <c r="Y278" s="91"/>
      <c r="Z278" s="91"/>
      <c r="AA278" s="91"/>
      <c r="AB278" s="91"/>
      <c r="AC278" s="77" t="str">
        <f t="shared" si="76"/>
        <v/>
      </c>
      <c r="AD278" s="87"/>
      <c r="AE278" s="91"/>
      <c r="AF278" s="91"/>
      <c r="AG278" s="77" t="str">
        <f t="shared" si="77"/>
        <v/>
      </c>
      <c r="AH278" s="87"/>
      <c r="AI278" s="91"/>
      <c r="AJ278" s="91"/>
      <c r="AK278" s="91"/>
      <c r="AL278" s="91"/>
      <c r="AM278" s="91"/>
      <c r="AN278" s="91"/>
      <c r="AO278" s="91"/>
      <c r="AP278" s="91"/>
      <c r="AQ278" s="77" t="str">
        <f t="shared" si="78"/>
        <v/>
      </c>
      <c r="AR278" s="87"/>
      <c r="AS278" s="91"/>
      <c r="AT278" s="91"/>
      <c r="AU278" s="77" t="str">
        <f t="shared" si="79"/>
        <v/>
      </c>
      <c r="AV278" s="87"/>
      <c r="AW278" s="91"/>
      <c r="AX278" s="91"/>
      <c r="AY278" s="91"/>
      <c r="AZ278" s="91"/>
      <c r="BA278" s="1" t="str">
        <f t="shared" si="80"/>
        <v/>
      </c>
      <c r="BB278" s="87"/>
      <c r="BC278" s="95" t="str">
        <f t="shared" si="81"/>
        <v/>
      </c>
      <c r="BD278" s="1" t="str">
        <f t="shared" si="82"/>
        <v/>
      </c>
      <c r="BE278" s="87"/>
      <c r="BF278" s="95" t="str">
        <f t="shared" si="83"/>
        <v/>
      </c>
      <c r="BG278" s="1" t="str">
        <f t="shared" si="84"/>
        <v/>
      </c>
      <c r="BH278" s="87"/>
      <c r="BI278" s="95" t="str">
        <f t="shared" si="85"/>
        <v/>
      </c>
      <c r="BK278" s="100" t="str">
        <f t="shared" si="86"/>
        <v>Callista chione</v>
      </c>
      <c r="BL278" s="84" t="str">
        <f t="shared" si="87"/>
        <v>KLK</v>
      </c>
      <c r="BM278" s="237">
        <f t="shared" si="89"/>
        <v>0</v>
      </c>
    </row>
    <row r="279" spans="1:65" ht="18" customHeight="1" x14ac:dyDescent="0.2">
      <c r="A279" s="237"/>
      <c r="B279" s="84" t="s">
        <v>1544</v>
      </c>
      <c r="C279" s="100" t="s">
        <v>1545</v>
      </c>
      <c r="D279" s="158" t="s">
        <v>1546</v>
      </c>
      <c r="E279" s="158" t="s">
        <v>1547</v>
      </c>
      <c r="F279" s="159" t="s">
        <v>1548</v>
      </c>
      <c r="G279" s="168" t="str">
        <f t="shared" si="88"/>
        <v/>
      </c>
      <c r="H279" s="103"/>
      <c r="I279" s="77" t="str">
        <f t="shared" si="72"/>
        <v/>
      </c>
      <c r="J279" s="87"/>
      <c r="K279" s="90"/>
      <c r="L279" s="91"/>
      <c r="M279" s="91"/>
      <c r="N279" s="91"/>
      <c r="O279" s="91"/>
      <c r="P279" s="91"/>
      <c r="Q279" s="91"/>
      <c r="R279" s="91"/>
      <c r="S279" s="1" t="str">
        <f t="shared" si="73"/>
        <v/>
      </c>
      <c r="T279" s="87"/>
      <c r="U279" s="95" t="str">
        <f t="shared" si="74"/>
        <v/>
      </c>
      <c r="V279" s="77" t="str">
        <f t="shared" si="75"/>
        <v/>
      </c>
      <c r="W279" s="87"/>
      <c r="X279" s="91"/>
      <c r="Y279" s="91"/>
      <c r="Z279" s="91"/>
      <c r="AA279" s="91"/>
      <c r="AB279" s="91"/>
      <c r="AC279" s="77" t="str">
        <f t="shared" si="76"/>
        <v/>
      </c>
      <c r="AD279" s="87"/>
      <c r="AE279" s="91"/>
      <c r="AF279" s="91"/>
      <c r="AG279" s="77" t="str">
        <f t="shared" si="77"/>
        <v/>
      </c>
      <c r="AH279" s="87"/>
      <c r="AI279" s="91"/>
      <c r="AJ279" s="91"/>
      <c r="AK279" s="91"/>
      <c r="AL279" s="91"/>
      <c r="AM279" s="91"/>
      <c r="AN279" s="91"/>
      <c r="AO279" s="91"/>
      <c r="AP279" s="91"/>
      <c r="AQ279" s="77" t="str">
        <f t="shared" si="78"/>
        <v/>
      </c>
      <c r="AR279" s="87"/>
      <c r="AS279" s="91"/>
      <c r="AT279" s="91"/>
      <c r="AU279" s="77" t="str">
        <f t="shared" si="79"/>
        <v/>
      </c>
      <c r="AV279" s="87"/>
      <c r="AW279" s="91"/>
      <c r="AX279" s="91"/>
      <c r="AY279" s="91"/>
      <c r="AZ279" s="91"/>
      <c r="BA279" s="1" t="str">
        <f t="shared" si="80"/>
        <v/>
      </c>
      <c r="BB279" s="87"/>
      <c r="BC279" s="95" t="str">
        <f t="shared" si="81"/>
        <v/>
      </c>
      <c r="BD279" s="1" t="str">
        <f t="shared" si="82"/>
        <v/>
      </c>
      <c r="BE279" s="87"/>
      <c r="BF279" s="95" t="str">
        <f t="shared" si="83"/>
        <v/>
      </c>
      <c r="BG279" s="1" t="str">
        <f t="shared" si="84"/>
        <v/>
      </c>
      <c r="BH279" s="87"/>
      <c r="BI279" s="95" t="str">
        <f t="shared" si="85"/>
        <v/>
      </c>
      <c r="BK279" s="100" t="str">
        <f t="shared" si="86"/>
        <v>Solen spp</v>
      </c>
      <c r="BL279" s="84" t="str">
        <f t="shared" si="87"/>
        <v>RAZ</v>
      </c>
      <c r="BM279" s="237">
        <f t="shared" si="89"/>
        <v>0</v>
      </c>
    </row>
    <row r="280" spans="1:65" ht="18" customHeight="1" x14ac:dyDescent="0.2">
      <c r="A280" s="237"/>
      <c r="B280" s="84" t="s">
        <v>1549</v>
      </c>
      <c r="C280" s="100" t="s">
        <v>1550</v>
      </c>
      <c r="D280" s="158" t="s">
        <v>1551</v>
      </c>
      <c r="E280" s="158" t="s">
        <v>1552</v>
      </c>
      <c r="F280" s="159" t="s">
        <v>1553</v>
      </c>
      <c r="G280" s="168" t="str">
        <f t="shared" si="88"/>
        <v/>
      </c>
      <c r="H280" s="103"/>
      <c r="I280" s="77" t="str">
        <f t="shared" si="72"/>
        <v/>
      </c>
      <c r="J280" s="87"/>
      <c r="K280" s="90"/>
      <c r="L280" s="91"/>
      <c r="M280" s="91"/>
      <c r="N280" s="91"/>
      <c r="O280" s="91"/>
      <c r="P280" s="91"/>
      <c r="Q280" s="91"/>
      <c r="R280" s="91"/>
      <c r="S280" s="1" t="str">
        <f t="shared" si="73"/>
        <v/>
      </c>
      <c r="T280" s="87"/>
      <c r="U280" s="95" t="str">
        <f t="shared" si="74"/>
        <v/>
      </c>
      <c r="V280" s="77" t="str">
        <f t="shared" si="75"/>
        <v/>
      </c>
      <c r="W280" s="87"/>
      <c r="X280" s="91"/>
      <c r="Y280" s="91"/>
      <c r="Z280" s="91"/>
      <c r="AA280" s="91"/>
      <c r="AB280" s="91"/>
      <c r="AC280" s="77" t="str">
        <f t="shared" si="76"/>
        <v/>
      </c>
      <c r="AD280" s="87"/>
      <c r="AE280" s="91"/>
      <c r="AF280" s="91"/>
      <c r="AG280" s="77" t="str">
        <f t="shared" si="77"/>
        <v/>
      </c>
      <c r="AH280" s="87"/>
      <c r="AI280" s="91"/>
      <c r="AJ280" s="91"/>
      <c r="AK280" s="91"/>
      <c r="AL280" s="91"/>
      <c r="AM280" s="91"/>
      <c r="AN280" s="91"/>
      <c r="AO280" s="91"/>
      <c r="AP280" s="91"/>
      <c r="AQ280" s="77" t="str">
        <f t="shared" si="78"/>
        <v/>
      </c>
      <c r="AR280" s="87"/>
      <c r="AS280" s="91"/>
      <c r="AT280" s="91"/>
      <c r="AU280" s="77" t="str">
        <f t="shared" si="79"/>
        <v/>
      </c>
      <c r="AV280" s="87"/>
      <c r="AW280" s="91"/>
      <c r="AX280" s="91"/>
      <c r="AY280" s="91"/>
      <c r="AZ280" s="91"/>
      <c r="BA280" s="1" t="str">
        <f t="shared" si="80"/>
        <v/>
      </c>
      <c r="BB280" s="87"/>
      <c r="BC280" s="95" t="str">
        <f t="shared" si="81"/>
        <v/>
      </c>
      <c r="BD280" s="1" t="str">
        <f t="shared" si="82"/>
        <v/>
      </c>
      <c r="BE280" s="87"/>
      <c r="BF280" s="95" t="str">
        <f t="shared" si="83"/>
        <v/>
      </c>
      <c r="BG280" s="1" t="str">
        <f t="shared" si="84"/>
        <v/>
      </c>
      <c r="BH280" s="87"/>
      <c r="BI280" s="95" t="str">
        <f t="shared" si="85"/>
        <v/>
      </c>
      <c r="BK280" s="100" t="str">
        <f t="shared" si="86"/>
        <v>Arca noae</v>
      </c>
      <c r="BL280" s="84" t="str">
        <f t="shared" si="87"/>
        <v>RKQ</v>
      </c>
      <c r="BM280" s="237">
        <f t="shared" si="89"/>
        <v>0</v>
      </c>
    </row>
    <row r="281" spans="1:65" ht="18" customHeight="1" x14ac:dyDescent="0.2">
      <c r="A281" s="237"/>
      <c r="B281" s="84" t="s">
        <v>1554</v>
      </c>
      <c r="C281" s="100" t="s">
        <v>1555</v>
      </c>
      <c r="D281" s="158" t="s">
        <v>1556</v>
      </c>
      <c r="E281" s="158" t="s">
        <v>1557</v>
      </c>
      <c r="F281" s="159" t="s">
        <v>1558</v>
      </c>
      <c r="G281" s="168" t="str">
        <f t="shared" si="88"/>
        <v/>
      </c>
      <c r="H281" s="103"/>
      <c r="I281" s="77" t="str">
        <f t="shared" si="72"/>
        <v/>
      </c>
      <c r="J281" s="87"/>
      <c r="K281" s="90"/>
      <c r="L281" s="91"/>
      <c r="M281" s="91"/>
      <c r="N281" s="91"/>
      <c r="O281" s="91"/>
      <c r="P281" s="91"/>
      <c r="Q281" s="91"/>
      <c r="R281" s="91"/>
      <c r="S281" s="1" t="str">
        <f t="shared" si="73"/>
        <v/>
      </c>
      <c r="T281" s="87"/>
      <c r="U281" s="95" t="str">
        <f t="shared" si="74"/>
        <v/>
      </c>
      <c r="V281" s="77" t="str">
        <f t="shared" si="75"/>
        <v/>
      </c>
      <c r="W281" s="87"/>
      <c r="X281" s="91"/>
      <c r="Y281" s="91"/>
      <c r="Z281" s="91"/>
      <c r="AA281" s="91"/>
      <c r="AB281" s="91"/>
      <c r="AC281" s="77" t="str">
        <f t="shared" si="76"/>
        <v/>
      </c>
      <c r="AD281" s="87"/>
      <c r="AE281" s="91"/>
      <c r="AF281" s="91"/>
      <c r="AG281" s="77" t="str">
        <f t="shared" si="77"/>
        <v/>
      </c>
      <c r="AH281" s="87"/>
      <c r="AI281" s="91"/>
      <c r="AJ281" s="91"/>
      <c r="AK281" s="91"/>
      <c r="AL281" s="91"/>
      <c r="AM281" s="91"/>
      <c r="AN281" s="91"/>
      <c r="AO281" s="91"/>
      <c r="AP281" s="91"/>
      <c r="AQ281" s="77" t="str">
        <f t="shared" si="78"/>
        <v/>
      </c>
      <c r="AR281" s="87"/>
      <c r="AS281" s="91"/>
      <c r="AT281" s="91"/>
      <c r="AU281" s="77" t="str">
        <f t="shared" si="79"/>
        <v/>
      </c>
      <c r="AV281" s="87"/>
      <c r="AW281" s="91"/>
      <c r="AX281" s="91"/>
      <c r="AY281" s="91"/>
      <c r="AZ281" s="91"/>
      <c r="BA281" s="1" t="str">
        <f t="shared" si="80"/>
        <v/>
      </c>
      <c r="BB281" s="87"/>
      <c r="BC281" s="95" t="str">
        <f t="shared" si="81"/>
        <v/>
      </c>
      <c r="BD281" s="1" t="str">
        <f t="shared" si="82"/>
        <v/>
      </c>
      <c r="BE281" s="87"/>
      <c r="BF281" s="95" t="str">
        <f t="shared" si="83"/>
        <v/>
      </c>
      <c r="BG281" s="1" t="str">
        <f t="shared" si="84"/>
        <v/>
      </c>
      <c r="BH281" s="87"/>
      <c r="BI281" s="95" t="str">
        <f t="shared" si="85"/>
        <v/>
      </c>
      <c r="BK281" s="100" t="str">
        <f t="shared" si="86"/>
        <v>Solenidae</v>
      </c>
      <c r="BL281" s="84" t="str">
        <f t="shared" si="87"/>
        <v>SOI</v>
      </c>
      <c r="BM281" s="237">
        <f t="shared" si="89"/>
        <v>0</v>
      </c>
    </row>
    <row r="282" spans="1:65" ht="18" customHeight="1" x14ac:dyDescent="0.2">
      <c r="A282" s="237"/>
      <c r="B282" s="84" t="s">
        <v>267</v>
      </c>
      <c r="C282" s="100" t="s">
        <v>268</v>
      </c>
      <c r="D282" s="158" t="s">
        <v>269</v>
      </c>
      <c r="E282" s="158" t="s">
        <v>270</v>
      </c>
      <c r="F282" s="159" t="s">
        <v>271</v>
      </c>
      <c r="G282" s="168" t="str">
        <f t="shared" si="88"/>
        <v/>
      </c>
      <c r="H282" s="103"/>
      <c r="I282" s="77" t="str">
        <f t="shared" si="72"/>
        <v/>
      </c>
      <c r="J282" s="87"/>
      <c r="K282" s="90"/>
      <c r="L282" s="91"/>
      <c r="M282" s="91"/>
      <c r="N282" s="91"/>
      <c r="O282" s="91"/>
      <c r="P282" s="91"/>
      <c r="Q282" s="91"/>
      <c r="R282" s="91"/>
      <c r="S282" s="1" t="str">
        <f t="shared" si="73"/>
        <v/>
      </c>
      <c r="T282" s="87"/>
      <c r="U282" s="95" t="str">
        <f t="shared" si="74"/>
        <v/>
      </c>
      <c r="V282" s="77" t="str">
        <f t="shared" si="75"/>
        <v/>
      </c>
      <c r="W282" s="87"/>
      <c r="X282" s="91"/>
      <c r="Y282" s="91"/>
      <c r="Z282" s="91"/>
      <c r="AA282" s="91"/>
      <c r="AB282" s="91"/>
      <c r="AC282" s="77" t="str">
        <f t="shared" si="76"/>
        <v/>
      </c>
      <c r="AD282" s="87"/>
      <c r="AE282" s="91"/>
      <c r="AF282" s="91"/>
      <c r="AG282" s="77" t="str">
        <f t="shared" si="77"/>
        <v/>
      </c>
      <c r="AH282" s="87"/>
      <c r="AI282" s="91"/>
      <c r="AJ282" s="91"/>
      <c r="AK282" s="91"/>
      <c r="AL282" s="91"/>
      <c r="AM282" s="91"/>
      <c r="AN282" s="91"/>
      <c r="AO282" s="91"/>
      <c r="AP282" s="91"/>
      <c r="AQ282" s="77" t="str">
        <f t="shared" si="78"/>
        <v/>
      </c>
      <c r="AR282" s="87"/>
      <c r="AS282" s="91"/>
      <c r="AT282" s="91"/>
      <c r="AU282" s="77" t="str">
        <f t="shared" si="79"/>
        <v/>
      </c>
      <c r="AV282" s="87"/>
      <c r="AW282" s="91"/>
      <c r="AX282" s="91"/>
      <c r="AY282" s="91"/>
      <c r="AZ282" s="91"/>
      <c r="BA282" s="1" t="str">
        <f t="shared" si="80"/>
        <v/>
      </c>
      <c r="BB282" s="87"/>
      <c r="BC282" s="95" t="str">
        <f t="shared" si="81"/>
        <v/>
      </c>
      <c r="BD282" s="1" t="str">
        <f t="shared" si="82"/>
        <v/>
      </c>
      <c r="BE282" s="87"/>
      <c r="BF282" s="95" t="str">
        <f t="shared" si="83"/>
        <v/>
      </c>
      <c r="BG282" s="1" t="str">
        <f t="shared" si="84"/>
        <v/>
      </c>
      <c r="BH282" s="87"/>
      <c r="BI282" s="95" t="str">
        <f t="shared" si="85"/>
        <v/>
      </c>
      <c r="BK282" s="100" t="str">
        <f t="shared" si="86"/>
        <v>Chamelea gallina</v>
      </c>
      <c r="BL282" s="84" t="str">
        <f t="shared" si="87"/>
        <v>SVE</v>
      </c>
      <c r="BM282" s="237">
        <f t="shared" si="89"/>
        <v>0</v>
      </c>
    </row>
    <row r="283" spans="1:65" ht="18" customHeight="1" x14ac:dyDescent="0.2">
      <c r="A283" s="237"/>
      <c r="B283" s="84" t="s">
        <v>1559</v>
      </c>
      <c r="C283" s="100" t="s">
        <v>1560</v>
      </c>
      <c r="D283" s="158" t="s">
        <v>1561</v>
      </c>
      <c r="E283" s="158" t="s">
        <v>1562</v>
      </c>
      <c r="F283" s="159" t="s">
        <v>1563</v>
      </c>
      <c r="G283" s="168" t="str">
        <f t="shared" si="88"/>
        <v/>
      </c>
      <c r="H283" s="103"/>
      <c r="I283" s="77" t="str">
        <f t="shared" si="72"/>
        <v/>
      </c>
      <c r="J283" s="87"/>
      <c r="K283" s="90"/>
      <c r="L283" s="91"/>
      <c r="M283" s="91"/>
      <c r="N283" s="91"/>
      <c r="O283" s="91"/>
      <c r="P283" s="91"/>
      <c r="Q283" s="91"/>
      <c r="R283" s="91"/>
      <c r="S283" s="1" t="str">
        <f t="shared" si="73"/>
        <v/>
      </c>
      <c r="T283" s="87"/>
      <c r="U283" s="95" t="str">
        <f t="shared" si="74"/>
        <v/>
      </c>
      <c r="V283" s="77" t="str">
        <f t="shared" si="75"/>
        <v/>
      </c>
      <c r="W283" s="87"/>
      <c r="X283" s="91"/>
      <c r="Y283" s="91"/>
      <c r="Z283" s="91"/>
      <c r="AA283" s="91"/>
      <c r="AB283" s="91"/>
      <c r="AC283" s="77" t="str">
        <f t="shared" si="76"/>
        <v/>
      </c>
      <c r="AD283" s="87"/>
      <c r="AE283" s="91"/>
      <c r="AF283" s="91"/>
      <c r="AG283" s="77" t="str">
        <f t="shared" si="77"/>
        <v/>
      </c>
      <c r="AH283" s="87"/>
      <c r="AI283" s="91"/>
      <c r="AJ283" s="91"/>
      <c r="AK283" s="91"/>
      <c r="AL283" s="91"/>
      <c r="AM283" s="91"/>
      <c r="AN283" s="91"/>
      <c r="AO283" s="91"/>
      <c r="AP283" s="91"/>
      <c r="AQ283" s="77" t="str">
        <f t="shared" si="78"/>
        <v/>
      </c>
      <c r="AR283" s="87"/>
      <c r="AS283" s="91"/>
      <c r="AT283" s="91"/>
      <c r="AU283" s="77" t="str">
        <f t="shared" si="79"/>
        <v/>
      </c>
      <c r="AV283" s="87"/>
      <c r="AW283" s="91"/>
      <c r="AX283" s="91"/>
      <c r="AY283" s="91"/>
      <c r="AZ283" s="91"/>
      <c r="BA283" s="1" t="str">
        <f t="shared" si="80"/>
        <v/>
      </c>
      <c r="BB283" s="87"/>
      <c r="BC283" s="95" t="str">
        <f t="shared" si="81"/>
        <v/>
      </c>
      <c r="BD283" s="1" t="str">
        <f t="shared" si="82"/>
        <v/>
      </c>
      <c r="BE283" s="87"/>
      <c r="BF283" s="95" t="str">
        <f t="shared" si="83"/>
        <v/>
      </c>
      <c r="BG283" s="1" t="str">
        <f t="shared" si="84"/>
        <v/>
      </c>
      <c r="BH283" s="87"/>
      <c r="BI283" s="95" t="str">
        <f t="shared" si="85"/>
        <v/>
      </c>
      <c r="BK283" s="100" t="str">
        <f t="shared" si="86"/>
        <v>Tellina spp</v>
      </c>
      <c r="BL283" s="84" t="str">
        <f t="shared" si="87"/>
        <v>TWL</v>
      </c>
      <c r="BM283" s="237">
        <f t="shared" si="89"/>
        <v>0</v>
      </c>
    </row>
    <row r="284" spans="1:65" ht="18" customHeight="1" thickBot="1" x14ac:dyDescent="0.25">
      <c r="A284" s="238"/>
      <c r="B284" s="114" t="s">
        <v>1564</v>
      </c>
      <c r="C284" s="115" t="s">
        <v>1565</v>
      </c>
      <c r="D284" s="160" t="s">
        <v>1566</v>
      </c>
      <c r="E284" s="160" t="s">
        <v>1567</v>
      </c>
      <c r="F284" s="161" t="s">
        <v>1568</v>
      </c>
      <c r="G284" s="169" t="str">
        <f t="shared" si="88"/>
        <v/>
      </c>
      <c r="H284" s="116"/>
      <c r="I284" s="117" t="str">
        <f t="shared" si="72"/>
        <v/>
      </c>
      <c r="J284" s="118"/>
      <c r="K284" s="119"/>
      <c r="L284" s="120"/>
      <c r="M284" s="120"/>
      <c r="N284" s="120"/>
      <c r="O284" s="120"/>
      <c r="P284" s="120"/>
      <c r="Q284" s="120"/>
      <c r="R284" s="120"/>
      <c r="S284" s="121" t="str">
        <f t="shared" si="73"/>
        <v/>
      </c>
      <c r="T284" s="118"/>
      <c r="U284" s="122" t="str">
        <f t="shared" si="74"/>
        <v/>
      </c>
      <c r="V284" s="117" t="str">
        <f t="shared" si="75"/>
        <v/>
      </c>
      <c r="W284" s="118"/>
      <c r="X284" s="120"/>
      <c r="Y284" s="120"/>
      <c r="Z284" s="120"/>
      <c r="AA284" s="120"/>
      <c r="AB284" s="120"/>
      <c r="AC284" s="117" t="str">
        <f t="shared" si="76"/>
        <v/>
      </c>
      <c r="AD284" s="118"/>
      <c r="AE284" s="120"/>
      <c r="AF284" s="120"/>
      <c r="AG284" s="117" t="str">
        <f t="shared" si="77"/>
        <v/>
      </c>
      <c r="AH284" s="118"/>
      <c r="AI284" s="120"/>
      <c r="AJ284" s="120"/>
      <c r="AK284" s="120"/>
      <c r="AL284" s="120"/>
      <c r="AM284" s="120"/>
      <c r="AN284" s="120"/>
      <c r="AO284" s="120"/>
      <c r="AP284" s="120"/>
      <c r="AQ284" s="117" t="str">
        <f t="shared" si="78"/>
        <v/>
      </c>
      <c r="AR284" s="118"/>
      <c r="AS284" s="120"/>
      <c r="AT284" s="120"/>
      <c r="AU284" s="117" t="str">
        <f t="shared" si="79"/>
        <v/>
      </c>
      <c r="AV284" s="118"/>
      <c r="AW284" s="120"/>
      <c r="AX284" s="120"/>
      <c r="AY284" s="120"/>
      <c r="AZ284" s="120"/>
      <c r="BA284" s="121" t="str">
        <f t="shared" si="80"/>
        <v/>
      </c>
      <c r="BB284" s="118"/>
      <c r="BC284" s="122" t="str">
        <f t="shared" si="81"/>
        <v/>
      </c>
      <c r="BD284" s="121" t="str">
        <f t="shared" si="82"/>
        <v/>
      </c>
      <c r="BE284" s="118"/>
      <c r="BF284" s="122" t="str">
        <f t="shared" si="83"/>
        <v/>
      </c>
      <c r="BG284" s="121" t="str">
        <f t="shared" si="84"/>
        <v/>
      </c>
      <c r="BH284" s="118"/>
      <c r="BI284" s="122" t="str">
        <f t="shared" si="85"/>
        <v/>
      </c>
      <c r="BK284" s="115" t="str">
        <f t="shared" si="86"/>
        <v>Venus verrucosa</v>
      </c>
      <c r="BL284" s="114" t="str">
        <f t="shared" si="87"/>
        <v>VEV</v>
      </c>
      <c r="BM284" s="238">
        <f t="shared" si="89"/>
        <v>0</v>
      </c>
    </row>
    <row r="285" spans="1:65" ht="18" customHeight="1" x14ac:dyDescent="0.2">
      <c r="A285" s="236">
        <v>57</v>
      </c>
      <c r="B285" s="110" t="s">
        <v>732</v>
      </c>
      <c r="C285" s="111" t="s">
        <v>733</v>
      </c>
      <c r="D285" s="164" t="s">
        <v>734</v>
      </c>
      <c r="E285" s="164" t="s">
        <v>735</v>
      </c>
      <c r="F285" s="165" t="s">
        <v>736</v>
      </c>
      <c r="G285" s="171" t="str">
        <f t="shared" si="88"/>
        <v/>
      </c>
      <c r="H285" s="112"/>
      <c r="I285" s="77" t="str">
        <f t="shared" si="72"/>
        <v/>
      </c>
      <c r="J285" s="113"/>
      <c r="K285" s="90"/>
      <c r="L285" s="91"/>
      <c r="M285" s="91"/>
      <c r="N285" s="91"/>
      <c r="O285" s="91"/>
      <c r="P285" s="91"/>
      <c r="Q285" s="91"/>
      <c r="R285" s="91"/>
      <c r="S285" s="1" t="str">
        <f t="shared" si="73"/>
        <v/>
      </c>
      <c r="T285" s="113"/>
      <c r="U285" s="95" t="str">
        <f t="shared" si="74"/>
        <v/>
      </c>
      <c r="V285" s="77" t="str">
        <f t="shared" si="75"/>
        <v/>
      </c>
      <c r="W285" s="113"/>
      <c r="X285" s="91"/>
      <c r="Y285" s="91"/>
      <c r="Z285" s="91"/>
      <c r="AA285" s="91"/>
      <c r="AB285" s="91"/>
      <c r="AC285" s="77" t="str">
        <f t="shared" si="76"/>
        <v/>
      </c>
      <c r="AD285" s="113"/>
      <c r="AE285" s="91"/>
      <c r="AF285" s="91"/>
      <c r="AG285" s="77" t="str">
        <f t="shared" si="77"/>
        <v/>
      </c>
      <c r="AH285" s="113"/>
      <c r="AI285" s="91"/>
      <c r="AJ285" s="91"/>
      <c r="AK285" s="91"/>
      <c r="AL285" s="91"/>
      <c r="AM285" s="91"/>
      <c r="AN285" s="91"/>
      <c r="AO285" s="91"/>
      <c r="AP285" s="91"/>
      <c r="AQ285" s="77" t="str">
        <f t="shared" si="78"/>
        <v/>
      </c>
      <c r="AR285" s="113"/>
      <c r="AS285" s="91"/>
      <c r="AT285" s="91"/>
      <c r="AU285" s="77" t="str">
        <f t="shared" si="79"/>
        <v/>
      </c>
      <c r="AV285" s="113"/>
      <c r="AW285" s="91"/>
      <c r="AX285" s="91"/>
      <c r="AY285" s="91"/>
      <c r="AZ285" s="91"/>
      <c r="BA285" s="1" t="str">
        <f t="shared" si="80"/>
        <v/>
      </c>
      <c r="BB285" s="113"/>
      <c r="BC285" s="95" t="str">
        <f t="shared" si="81"/>
        <v/>
      </c>
      <c r="BD285" s="1" t="str">
        <f t="shared" si="82"/>
        <v/>
      </c>
      <c r="BE285" s="113"/>
      <c r="BF285" s="95" t="str">
        <f t="shared" si="83"/>
        <v/>
      </c>
      <c r="BG285" s="1" t="str">
        <f t="shared" si="84"/>
        <v/>
      </c>
      <c r="BH285" s="113"/>
      <c r="BI285" s="95" t="str">
        <f t="shared" si="85"/>
        <v/>
      </c>
      <c r="BK285" s="111" t="str">
        <f t="shared" si="86"/>
        <v>Cephalopoda</v>
      </c>
      <c r="BL285" s="110" t="str">
        <f t="shared" si="87"/>
        <v>CEP</v>
      </c>
      <c r="BM285" s="236">
        <f t="shared" si="89"/>
        <v>57</v>
      </c>
    </row>
    <row r="286" spans="1:65" ht="18" customHeight="1" x14ac:dyDescent="0.2">
      <c r="A286" s="237"/>
      <c r="B286" s="84" t="s">
        <v>708</v>
      </c>
      <c r="C286" s="100" t="s">
        <v>709</v>
      </c>
      <c r="D286" s="158" t="s">
        <v>710</v>
      </c>
      <c r="E286" s="158" t="s">
        <v>711</v>
      </c>
      <c r="F286" s="159" t="s">
        <v>712</v>
      </c>
      <c r="G286" s="168" t="str">
        <f t="shared" si="88"/>
        <v/>
      </c>
      <c r="H286" s="103"/>
      <c r="I286" s="77" t="str">
        <f t="shared" si="72"/>
        <v/>
      </c>
      <c r="J286" s="87"/>
      <c r="K286" s="90"/>
      <c r="L286" s="91"/>
      <c r="M286" s="91"/>
      <c r="N286" s="91"/>
      <c r="O286" s="91"/>
      <c r="P286" s="91"/>
      <c r="Q286" s="91"/>
      <c r="R286" s="91"/>
      <c r="S286" s="1" t="str">
        <f t="shared" si="73"/>
        <v/>
      </c>
      <c r="T286" s="87"/>
      <c r="U286" s="95" t="str">
        <f t="shared" si="74"/>
        <v/>
      </c>
      <c r="V286" s="77" t="str">
        <f t="shared" si="75"/>
        <v/>
      </c>
      <c r="W286" s="87"/>
      <c r="X286" s="91"/>
      <c r="Y286" s="91"/>
      <c r="Z286" s="91"/>
      <c r="AA286" s="91"/>
      <c r="AB286" s="91"/>
      <c r="AC286" s="77" t="str">
        <f t="shared" si="76"/>
        <v/>
      </c>
      <c r="AD286" s="87"/>
      <c r="AE286" s="91"/>
      <c r="AF286" s="91"/>
      <c r="AG286" s="77" t="str">
        <f t="shared" si="77"/>
        <v/>
      </c>
      <c r="AH286" s="87"/>
      <c r="AI286" s="91"/>
      <c r="AJ286" s="91"/>
      <c r="AK286" s="91"/>
      <c r="AL286" s="91"/>
      <c r="AM286" s="91"/>
      <c r="AN286" s="91"/>
      <c r="AO286" s="91"/>
      <c r="AP286" s="91"/>
      <c r="AQ286" s="77" t="str">
        <f t="shared" si="78"/>
        <v/>
      </c>
      <c r="AR286" s="87"/>
      <c r="AS286" s="91"/>
      <c r="AT286" s="91"/>
      <c r="AU286" s="77" t="str">
        <f t="shared" si="79"/>
        <v/>
      </c>
      <c r="AV286" s="87"/>
      <c r="AW286" s="91"/>
      <c r="AX286" s="91"/>
      <c r="AY286" s="91"/>
      <c r="AZ286" s="91"/>
      <c r="BA286" s="1" t="str">
        <f t="shared" si="80"/>
        <v/>
      </c>
      <c r="BB286" s="87"/>
      <c r="BC286" s="95" t="str">
        <f t="shared" si="81"/>
        <v/>
      </c>
      <c r="BD286" s="1" t="str">
        <f t="shared" si="82"/>
        <v/>
      </c>
      <c r="BE286" s="87"/>
      <c r="BF286" s="95" t="str">
        <f t="shared" si="83"/>
        <v/>
      </c>
      <c r="BG286" s="1" t="str">
        <f t="shared" si="84"/>
        <v/>
      </c>
      <c r="BH286" s="87"/>
      <c r="BI286" s="95" t="str">
        <f t="shared" si="85"/>
        <v/>
      </c>
      <c r="BK286" s="100" t="str">
        <f t="shared" si="86"/>
        <v>Sepia officinalis</v>
      </c>
      <c r="BL286" s="84" t="str">
        <f t="shared" si="87"/>
        <v>CTC</v>
      </c>
      <c r="BM286" s="237">
        <f t="shared" si="89"/>
        <v>0</v>
      </c>
    </row>
    <row r="287" spans="1:65" ht="18" customHeight="1" x14ac:dyDescent="0.2">
      <c r="A287" s="237"/>
      <c r="B287" s="84" t="s">
        <v>713</v>
      </c>
      <c r="C287" s="100" t="s">
        <v>714</v>
      </c>
      <c r="D287" s="158" t="s">
        <v>1569</v>
      </c>
      <c r="E287" s="158" t="s">
        <v>715</v>
      </c>
      <c r="F287" s="159" t="s">
        <v>716</v>
      </c>
      <c r="G287" s="168" t="str">
        <f t="shared" si="88"/>
        <v/>
      </c>
      <c r="H287" s="103"/>
      <c r="I287" s="77" t="str">
        <f t="shared" si="72"/>
        <v/>
      </c>
      <c r="J287" s="87"/>
      <c r="K287" s="90"/>
      <c r="L287" s="91"/>
      <c r="M287" s="91"/>
      <c r="N287" s="91"/>
      <c r="O287" s="91"/>
      <c r="P287" s="91"/>
      <c r="Q287" s="91"/>
      <c r="R287" s="91"/>
      <c r="S287" s="1" t="str">
        <f t="shared" si="73"/>
        <v/>
      </c>
      <c r="T287" s="87"/>
      <c r="U287" s="95" t="str">
        <f t="shared" si="74"/>
        <v/>
      </c>
      <c r="V287" s="77" t="str">
        <f t="shared" si="75"/>
        <v/>
      </c>
      <c r="W287" s="87"/>
      <c r="X287" s="91"/>
      <c r="Y287" s="91"/>
      <c r="Z287" s="91"/>
      <c r="AA287" s="91"/>
      <c r="AB287" s="91"/>
      <c r="AC287" s="77" t="str">
        <f t="shared" si="76"/>
        <v/>
      </c>
      <c r="AD287" s="87"/>
      <c r="AE287" s="91"/>
      <c r="AF287" s="91"/>
      <c r="AG287" s="77" t="str">
        <f t="shared" si="77"/>
        <v/>
      </c>
      <c r="AH287" s="87"/>
      <c r="AI287" s="91"/>
      <c r="AJ287" s="91"/>
      <c r="AK287" s="91"/>
      <c r="AL287" s="91"/>
      <c r="AM287" s="91"/>
      <c r="AN287" s="91"/>
      <c r="AO287" s="91"/>
      <c r="AP287" s="91"/>
      <c r="AQ287" s="77" t="str">
        <f t="shared" si="78"/>
        <v/>
      </c>
      <c r="AR287" s="87"/>
      <c r="AS287" s="91"/>
      <c r="AT287" s="91"/>
      <c r="AU287" s="77" t="str">
        <f t="shared" si="79"/>
        <v/>
      </c>
      <c r="AV287" s="87"/>
      <c r="AW287" s="91"/>
      <c r="AX287" s="91"/>
      <c r="AY287" s="91"/>
      <c r="AZ287" s="91"/>
      <c r="BA287" s="1" t="str">
        <f t="shared" si="80"/>
        <v/>
      </c>
      <c r="BB287" s="87"/>
      <c r="BC287" s="95" t="str">
        <f t="shared" si="81"/>
        <v/>
      </c>
      <c r="BD287" s="1" t="str">
        <f t="shared" si="82"/>
        <v/>
      </c>
      <c r="BE287" s="87"/>
      <c r="BF287" s="95" t="str">
        <f t="shared" si="83"/>
        <v/>
      </c>
      <c r="BG287" s="1" t="str">
        <f t="shared" si="84"/>
        <v/>
      </c>
      <c r="BH287" s="87"/>
      <c r="BI287" s="95" t="str">
        <f t="shared" si="85"/>
        <v/>
      </c>
      <c r="BK287" s="100" t="str">
        <f t="shared" si="86"/>
        <v>Sepiidae, Sepiolidae</v>
      </c>
      <c r="BL287" s="84" t="str">
        <f t="shared" si="87"/>
        <v>CTL</v>
      </c>
      <c r="BM287" s="237">
        <f t="shared" si="89"/>
        <v>0</v>
      </c>
    </row>
    <row r="288" spans="1:65" ht="18" customHeight="1" x14ac:dyDescent="0.2">
      <c r="A288" s="237"/>
      <c r="B288" s="84" t="s">
        <v>722</v>
      </c>
      <c r="C288" s="100" t="s">
        <v>723</v>
      </c>
      <c r="D288" s="158" t="s">
        <v>724</v>
      </c>
      <c r="E288" s="158" t="s">
        <v>725</v>
      </c>
      <c r="F288" s="159" t="s">
        <v>726</v>
      </c>
      <c r="G288" s="168" t="str">
        <f t="shared" si="88"/>
        <v/>
      </c>
      <c r="H288" s="103"/>
      <c r="I288" s="77" t="str">
        <f t="shared" si="72"/>
        <v/>
      </c>
      <c r="J288" s="87"/>
      <c r="K288" s="90"/>
      <c r="L288" s="91"/>
      <c r="M288" s="91"/>
      <c r="N288" s="91"/>
      <c r="O288" s="91"/>
      <c r="P288" s="91"/>
      <c r="Q288" s="91"/>
      <c r="R288" s="91"/>
      <c r="S288" s="1" t="str">
        <f t="shared" si="73"/>
        <v/>
      </c>
      <c r="T288" s="87"/>
      <c r="U288" s="95" t="str">
        <f t="shared" si="74"/>
        <v/>
      </c>
      <c r="V288" s="77" t="str">
        <f t="shared" si="75"/>
        <v/>
      </c>
      <c r="W288" s="87"/>
      <c r="X288" s="91"/>
      <c r="Y288" s="91"/>
      <c r="Z288" s="91"/>
      <c r="AA288" s="91"/>
      <c r="AB288" s="91"/>
      <c r="AC288" s="77" t="str">
        <f t="shared" si="76"/>
        <v/>
      </c>
      <c r="AD288" s="87"/>
      <c r="AE288" s="91"/>
      <c r="AF288" s="91"/>
      <c r="AG288" s="77" t="str">
        <f t="shared" si="77"/>
        <v/>
      </c>
      <c r="AH288" s="87"/>
      <c r="AI288" s="91"/>
      <c r="AJ288" s="91"/>
      <c r="AK288" s="91"/>
      <c r="AL288" s="91"/>
      <c r="AM288" s="91"/>
      <c r="AN288" s="91"/>
      <c r="AO288" s="91"/>
      <c r="AP288" s="91"/>
      <c r="AQ288" s="77" t="str">
        <f t="shared" si="78"/>
        <v/>
      </c>
      <c r="AR288" s="87"/>
      <c r="AS288" s="91"/>
      <c r="AT288" s="91"/>
      <c r="AU288" s="77" t="str">
        <f t="shared" si="79"/>
        <v/>
      </c>
      <c r="AV288" s="87"/>
      <c r="AW288" s="91"/>
      <c r="AX288" s="91"/>
      <c r="AY288" s="91"/>
      <c r="AZ288" s="91"/>
      <c r="BA288" s="1" t="str">
        <f t="shared" si="80"/>
        <v/>
      </c>
      <c r="BB288" s="87"/>
      <c r="BC288" s="95" t="str">
        <f t="shared" si="81"/>
        <v/>
      </c>
      <c r="BD288" s="1" t="str">
        <f t="shared" si="82"/>
        <v/>
      </c>
      <c r="BE288" s="87"/>
      <c r="BF288" s="95" t="str">
        <f t="shared" si="83"/>
        <v/>
      </c>
      <c r="BG288" s="1" t="str">
        <f t="shared" si="84"/>
        <v/>
      </c>
      <c r="BH288" s="87"/>
      <c r="BI288" s="95" t="str">
        <f t="shared" si="85"/>
        <v/>
      </c>
      <c r="BK288" s="100" t="str">
        <f t="shared" si="86"/>
        <v>Octopus vulgaris</v>
      </c>
      <c r="BL288" s="84" t="str">
        <f t="shared" si="87"/>
        <v>OCC</v>
      </c>
      <c r="BM288" s="237">
        <f t="shared" si="89"/>
        <v>0</v>
      </c>
    </row>
    <row r="289" spans="1:65" ht="18" customHeight="1" x14ac:dyDescent="0.2">
      <c r="A289" s="237"/>
      <c r="B289" s="84" t="s">
        <v>292</v>
      </c>
      <c r="C289" s="100" t="s">
        <v>293</v>
      </c>
      <c r="D289" s="158" t="s">
        <v>294</v>
      </c>
      <c r="E289" s="158" t="s">
        <v>1570</v>
      </c>
      <c r="F289" s="159" t="s">
        <v>295</v>
      </c>
      <c r="G289" s="168" t="str">
        <f t="shared" si="88"/>
        <v/>
      </c>
      <c r="H289" s="103"/>
      <c r="I289" s="77" t="str">
        <f t="shared" si="72"/>
        <v/>
      </c>
      <c r="J289" s="87"/>
      <c r="K289" s="90"/>
      <c r="L289" s="91"/>
      <c r="M289" s="91"/>
      <c r="N289" s="91"/>
      <c r="O289" s="91"/>
      <c r="P289" s="91"/>
      <c r="Q289" s="91"/>
      <c r="R289" s="91"/>
      <c r="S289" s="1" t="str">
        <f t="shared" si="73"/>
        <v/>
      </c>
      <c r="T289" s="87"/>
      <c r="U289" s="95" t="str">
        <f t="shared" si="74"/>
        <v/>
      </c>
      <c r="V289" s="77" t="str">
        <f t="shared" si="75"/>
        <v/>
      </c>
      <c r="W289" s="87"/>
      <c r="X289" s="91"/>
      <c r="Y289" s="91"/>
      <c r="Z289" s="91"/>
      <c r="AA289" s="91"/>
      <c r="AB289" s="91"/>
      <c r="AC289" s="77" t="str">
        <f t="shared" si="76"/>
        <v/>
      </c>
      <c r="AD289" s="87"/>
      <c r="AE289" s="91"/>
      <c r="AF289" s="91"/>
      <c r="AG289" s="77" t="str">
        <f t="shared" si="77"/>
        <v/>
      </c>
      <c r="AH289" s="87"/>
      <c r="AI289" s="91"/>
      <c r="AJ289" s="91"/>
      <c r="AK289" s="91"/>
      <c r="AL289" s="91"/>
      <c r="AM289" s="91"/>
      <c r="AN289" s="91"/>
      <c r="AO289" s="91"/>
      <c r="AP289" s="91"/>
      <c r="AQ289" s="77" t="str">
        <f t="shared" si="78"/>
        <v/>
      </c>
      <c r="AR289" s="87"/>
      <c r="AS289" s="91"/>
      <c r="AT289" s="91"/>
      <c r="AU289" s="77" t="str">
        <f t="shared" si="79"/>
        <v/>
      </c>
      <c r="AV289" s="87"/>
      <c r="AW289" s="91"/>
      <c r="AX289" s="91"/>
      <c r="AY289" s="91"/>
      <c r="AZ289" s="91"/>
      <c r="BA289" s="1" t="str">
        <f t="shared" si="80"/>
        <v/>
      </c>
      <c r="BB289" s="87"/>
      <c r="BC289" s="95" t="str">
        <f t="shared" si="81"/>
        <v/>
      </c>
      <c r="BD289" s="1" t="str">
        <f t="shared" si="82"/>
        <v/>
      </c>
      <c r="BE289" s="87"/>
      <c r="BF289" s="95" t="str">
        <f t="shared" si="83"/>
        <v/>
      </c>
      <c r="BG289" s="1" t="str">
        <f t="shared" si="84"/>
        <v/>
      </c>
      <c r="BH289" s="87"/>
      <c r="BI289" s="95" t="str">
        <f t="shared" si="85"/>
        <v/>
      </c>
      <c r="BK289" s="100" t="str">
        <f t="shared" si="86"/>
        <v>Eledone spp</v>
      </c>
      <c r="BL289" s="84" t="str">
        <f t="shared" si="87"/>
        <v>OCM</v>
      </c>
      <c r="BM289" s="237">
        <f t="shared" si="89"/>
        <v>0</v>
      </c>
    </row>
    <row r="290" spans="1:65" ht="18" customHeight="1" x14ac:dyDescent="0.2">
      <c r="A290" s="237"/>
      <c r="B290" s="84" t="s">
        <v>727</v>
      </c>
      <c r="C290" s="100" t="s">
        <v>728</v>
      </c>
      <c r="D290" s="158" t="s">
        <v>729</v>
      </c>
      <c r="E290" s="158" t="s">
        <v>730</v>
      </c>
      <c r="F290" s="159" t="s">
        <v>731</v>
      </c>
      <c r="G290" s="168" t="str">
        <f t="shared" si="88"/>
        <v/>
      </c>
      <c r="H290" s="103"/>
      <c r="I290" s="77" t="str">
        <f t="shared" si="72"/>
        <v/>
      </c>
      <c r="J290" s="87"/>
      <c r="K290" s="90"/>
      <c r="L290" s="91"/>
      <c r="M290" s="91"/>
      <c r="N290" s="91"/>
      <c r="O290" s="91"/>
      <c r="P290" s="91"/>
      <c r="Q290" s="91"/>
      <c r="R290" s="91"/>
      <c r="S290" s="1" t="str">
        <f t="shared" si="73"/>
        <v/>
      </c>
      <c r="T290" s="87"/>
      <c r="U290" s="95" t="str">
        <f t="shared" si="74"/>
        <v/>
      </c>
      <c r="V290" s="77" t="str">
        <f t="shared" si="75"/>
        <v/>
      </c>
      <c r="W290" s="87"/>
      <c r="X290" s="91"/>
      <c r="Y290" s="91"/>
      <c r="Z290" s="91"/>
      <c r="AA290" s="91"/>
      <c r="AB290" s="91"/>
      <c r="AC290" s="77" t="str">
        <f t="shared" si="76"/>
        <v/>
      </c>
      <c r="AD290" s="87"/>
      <c r="AE290" s="91"/>
      <c r="AF290" s="91"/>
      <c r="AG290" s="77" t="str">
        <f t="shared" si="77"/>
        <v/>
      </c>
      <c r="AH290" s="87"/>
      <c r="AI290" s="91"/>
      <c r="AJ290" s="91"/>
      <c r="AK290" s="91"/>
      <c r="AL290" s="91"/>
      <c r="AM290" s="91"/>
      <c r="AN290" s="91"/>
      <c r="AO290" s="91"/>
      <c r="AP290" s="91"/>
      <c r="AQ290" s="77" t="str">
        <f t="shared" si="78"/>
        <v/>
      </c>
      <c r="AR290" s="87"/>
      <c r="AS290" s="91"/>
      <c r="AT290" s="91"/>
      <c r="AU290" s="77" t="str">
        <f t="shared" si="79"/>
        <v/>
      </c>
      <c r="AV290" s="87"/>
      <c r="AW290" s="91"/>
      <c r="AX290" s="91"/>
      <c r="AY290" s="91"/>
      <c r="AZ290" s="91"/>
      <c r="BA290" s="1" t="str">
        <f t="shared" si="80"/>
        <v/>
      </c>
      <c r="BB290" s="87"/>
      <c r="BC290" s="95" t="str">
        <f t="shared" si="81"/>
        <v/>
      </c>
      <c r="BD290" s="1" t="str">
        <f t="shared" si="82"/>
        <v/>
      </c>
      <c r="BE290" s="87"/>
      <c r="BF290" s="95" t="str">
        <f t="shared" si="83"/>
        <v/>
      </c>
      <c r="BG290" s="1" t="str">
        <f t="shared" si="84"/>
        <v/>
      </c>
      <c r="BH290" s="87"/>
      <c r="BI290" s="95" t="str">
        <f t="shared" si="85"/>
        <v/>
      </c>
      <c r="BK290" s="100" t="str">
        <f t="shared" si="86"/>
        <v>Octopodidae</v>
      </c>
      <c r="BL290" s="84" t="str">
        <f t="shared" si="87"/>
        <v>OCT</v>
      </c>
      <c r="BM290" s="237">
        <f t="shared" si="89"/>
        <v>0</v>
      </c>
    </row>
    <row r="291" spans="1:65" ht="18" customHeight="1" x14ac:dyDescent="0.2">
      <c r="A291" s="237"/>
      <c r="B291" s="84" t="s">
        <v>717</v>
      </c>
      <c r="C291" s="100" t="s">
        <v>718</v>
      </c>
      <c r="D291" s="158" t="s">
        <v>719</v>
      </c>
      <c r="E291" s="158" t="s">
        <v>1012</v>
      </c>
      <c r="F291" s="159" t="s">
        <v>1013</v>
      </c>
      <c r="G291" s="168" t="str">
        <f t="shared" si="88"/>
        <v/>
      </c>
      <c r="H291" s="103"/>
      <c r="I291" s="77" t="str">
        <f t="shared" si="72"/>
        <v/>
      </c>
      <c r="J291" s="87"/>
      <c r="K291" s="90"/>
      <c r="L291" s="91"/>
      <c r="M291" s="91"/>
      <c r="N291" s="91"/>
      <c r="O291" s="91"/>
      <c r="P291" s="91"/>
      <c r="Q291" s="91"/>
      <c r="R291" s="91"/>
      <c r="S291" s="1" t="str">
        <f t="shared" si="73"/>
        <v/>
      </c>
      <c r="T291" s="87"/>
      <c r="U291" s="95" t="str">
        <f t="shared" si="74"/>
        <v/>
      </c>
      <c r="V291" s="77" t="str">
        <f t="shared" si="75"/>
        <v/>
      </c>
      <c r="W291" s="87"/>
      <c r="X291" s="91"/>
      <c r="Y291" s="91"/>
      <c r="Z291" s="91"/>
      <c r="AA291" s="91"/>
      <c r="AB291" s="91"/>
      <c r="AC291" s="77" t="str">
        <f t="shared" si="76"/>
        <v/>
      </c>
      <c r="AD291" s="87"/>
      <c r="AE291" s="91"/>
      <c r="AF291" s="91"/>
      <c r="AG291" s="77" t="str">
        <f t="shared" si="77"/>
        <v/>
      </c>
      <c r="AH291" s="87"/>
      <c r="AI291" s="91"/>
      <c r="AJ291" s="91"/>
      <c r="AK291" s="91"/>
      <c r="AL291" s="91"/>
      <c r="AM291" s="91"/>
      <c r="AN291" s="91"/>
      <c r="AO291" s="91"/>
      <c r="AP291" s="91"/>
      <c r="AQ291" s="77" t="str">
        <f t="shared" si="78"/>
        <v/>
      </c>
      <c r="AR291" s="87"/>
      <c r="AS291" s="91"/>
      <c r="AT291" s="91"/>
      <c r="AU291" s="77" t="str">
        <f t="shared" si="79"/>
        <v/>
      </c>
      <c r="AV291" s="87"/>
      <c r="AW291" s="91"/>
      <c r="AX291" s="91"/>
      <c r="AY291" s="91"/>
      <c r="AZ291" s="91"/>
      <c r="BA291" s="1" t="str">
        <f t="shared" si="80"/>
        <v/>
      </c>
      <c r="BB291" s="87"/>
      <c r="BC291" s="95" t="str">
        <f t="shared" si="81"/>
        <v/>
      </c>
      <c r="BD291" s="1" t="str">
        <f t="shared" si="82"/>
        <v/>
      </c>
      <c r="BE291" s="87"/>
      <c r="BF291" s="95" t="str">
        <f t="shared" si="83"/>
        <v/>
      </c>
      <c r="BG291" s="1" t="str">
        <f t="shared" si="84"/>
        <v/>
      </c>
      <c r="BH291" s="87"/>
      <c r="BI291" s="95" t="str">
        <f t="shared" si="85"/>
        <v/>
      </c>
      <c r="BK291" s="100" t="str">
        <f t="shared" si="86"/>
        <v>Loligo spp</v>
      </c>
      <c r="BL291" s="84" t="str">
        <f t="shared" si="87"/>
        <v>SQC</v>
      </c>
      <c r="BM291" s="237">
        <f t="shared" si="89"/>
        <v>0</v>
      </c>
    </row>
    <row r="292" spans="1:65" ht="18" customHeight="1" x14ac:dyDescent="0.2">
      <c r="A292" s="237"/>
      <c r="B292" s="84" t="s">
        <v>287</v>
      </c>
      <c r="C292" s="100" t="s">
        <v>288</v>
      </c>
      <c r="D292" s="158" t="s">
        <v>289</v>
      </c>
      <c r="E292" s="158" t="s">
        <v>290</v>
      </c>
      <c r="F292" s="159" t="s">
        <v>291</v>
      </c>
      <c r="G292" s="168" t="str">
        <f t="shared" si="88"/>
        <v/>
      </c>
      <c r="H292" s="103"/>
      <c r="I292" s="77" t="str">
        <f t="shared" si="72"/>
        <v/>
      </c>
      <c r="J292" s="87"/>
      <c r="K292" s="90"/>
      <c r="L292" s="91"/>
      <c r="M292" s="91"/>
      <c r="N292" s="91"/>
      <c r="O292" s="91"/>
      <c r="P292" s="91"/>
      <c r="Q292" s="91"/>
      <c r="R292" s="91"/>
      <c r="S292" s="1" t="str">
        <f t="shared" si="73"/>
        <v/>
      </c>
      <c r="T292" s="87"/>
      <c r="U292" s="95" t="str">
        <f t="shared" si="74"/>
        <v/>
      </c>
      <c r="V292" s="77" t="str">
        <f t="shared" si="75"/>
        <v/>
      </c>
      <c r="W292" s="87"/>
      <c r="X292" s="91"/>
      <c r="Y292" s="91"/>
      <c r="Z292" s="91"/>
      <c r="AA292" s="91"/>
      <c r="AB292" s="91"/>
      <c r="AC292" s="77" t="str">
        <f t="shared" si="76"/>
        <v/>
      </c>
      <c r="AD292" s="87"/>
      <c r="AE292" s="91"/>
      <c r="AF292" s="91"/>
      <c r="AG292" s="77" t="str">
        <f t="shared" si="77"/>
        <v/>
      </c>
      <c r="AH292" s="87"/>
      <c r="AI292" s="91"/>
      <c r="AJ292" s="91"/>
      <c r="AK292" s="91"/>
      <c r="AL292" s="91"/>
      <c r="AM292" s="91"/>
      <c r="AN292" s="91"/>
      <c r="AO292" s="91"/>
      <c r="AP292" s="91"/>
      <c r="AQ292" s="77" t="str">
        <f t="shared" si="78"/>
        <v/>
      </c>
      <c r="AR292" s="87"/>
      <c r="AS292" s="91"/>
      <c r="AT292" s="91"/>
      <c r="AU292" s="77" t="str">
        <f t="shared" si="79"/>
        <v/>
      </c>
      <c r="AV292" s="87"/>
      <c r="AW292" s="91"/>
      <c r="AX292" s="91"/>
      <c r="AY292" s="91"/>
      <c r="AZ292" s="91"/>
      <c r="BA292" s="1" t="str">
        <f t="shared" si="80"/>
        <v/>
      </c>
      <c r="BB292" s="87"/>
      <c r="BC292" s="95" t="str">
        <f t="shared" si="81"/>
        <v/>
      </c>
      <c r="BD292" s="1" t="str">
        <f t="shared" si="82"/>
        <v/>
      </c>
      <c r="BE292" s="87"/>
      <c r="BF292" s="95" t="str">
        <f t="shared" si="83"/>
        <v/>
      </c>
      <c r="BG292" s="1" t="str">
        <f t="shared" si="84"/>
        <v/>
      </c>
      <c r="BH292" s="87"/>
      <c r="BI292" s="95" t="str">
        <f t="shared" si="85"/>
        <v/>
      </c>
      <c r="BK292" s="100" t="str">
        <f t="shared" si="86"/>
        <v>Todarodes sagittatus</v>
      </c>
      <c r="BL292" s="84" t="str">
        <f t="shared" si="87"/>
        <v>SQE</v>
      </c>
      <c r="BM292" s="237">
        <f t="shared" si="89"/>
        <v>0</v>
      </c>
    </row>
    <row r="293" spans="1:65" ht="18" customHeight="1" x14ac:dyDescent="0.2">
      <c r="A293" s="237"/>
      <c r="B293" s="84" t="s">
        <v>1067</v>
      </c>
      <c r="C293" s="100" t="s">
        <v>1068</v>
      </c>
      <c r="D293" s="158" t="s">
        <v>1069</v>
      </c>
      <c r="E293" s="158" t="s">
        <v>1070</v>
      </c>
      <c r="F293" s="159" t="s">
        <v>1071</v>
      </c>
      <c r="G293" s="168" t="str">
        <f t="shared" si="88"/>
        <v/>
      </c>
      <c r="H293" s="103"/>
      <c r="I293" s="77" t="str">
        <f t="shared" si="72"/>
        <v/>
      </c>
      <c r="J293" s="87"/>
      <c r="K293" s="90"/>
      <c r="L293" s="91"/>
      <c r="M293" s="91"/>
      <c r="N293" s="91"/>
      <c r="O293" s="91"/>
      <c r="P293" s="91"/>
      <c r="Q293" s="91"/>
      <c r="R293" s="91"/>
      <c r="S293" s="1" t="str">
        <f t="shared" si="73"/>
        <v/>
      </c>
      <c r="T293" s="87"/>
      <c r="U293" s="95" t="str">
        <f t="shared" si="74"/>
        <v/>
      </c>
      <c r="V293" s="77" t="str">
        <f t="shared" si="75"/>
        <v/>
      </c>
      <c r="W293" s="87"/>
      <c r="X293" s="91"/>
      <c r="Y293" s="91"/>
      <c r="Z293" s="91"/>
      <c r="AA293" s="91"/>
      <c r="AB293" s="91"/>
      <c r="AC293" s="77" t="str">
        <f t="shared" si="76"/>
        <v/>
      </c>
      <c r="AD293" s="87"/>
      <c r="AE293" s="91"/>
      <c r="AF293" s="91"/>
      <c r="AG293" s="77" t="str">
        <f t="shared" si="77"/>
        <v/>
      </c>
      <c r="AH293" s="87"/>
      <c r="AI293" s="91"/>
      <c r="AJ293" s="91"/>
      <c r="AK293" s="91"/>
      <c r="AL293" s="91"/>
      <c r="AM293" s="91"/>
      <c r="AN293" s="91"/>
      <c r="AO293" s="91"/>
      <c r="AP293" s="91"/>
      <c r="AQ293" s="77" t="str">
        <f t="shared" si="78"/>
        <v/>
      </c>
      <c r="AR293" s="87"/>
      <c r="AS293" s="91"/>
      <c r="AT293" s="91"/>
      <c r="AU293" s="77" t="str">
        <f t="shared" si="79"/>
        <v/>
      </c>
      <c r="AV293" s="87"/>
      <c r="AW293" s="91"/>
      <c r="AX293" s="91"/>
      <c r="AY293" s="91"/>
      <c r="AZ293" s="91"/>
      <c r="BA293" s="1" t="str">
        <f t="shared" si="80"/>
        <v/>
      </c>
      <c r="BB293" s="87"/>
      <c r="BC293" s="95" t="str">
        <f t="shared" si="81"/>
        <v/>
      </c>
      <c r="BD293" s="1" t="str">
        <f t="shared" si="82"/>
        <v/>
      </c>
      <c r="BE293" s="87"/>
      <c r="BF293" s="95" t="str">
        <f t="shared" si="83"/>
        <v/>
      </c>
      <c r="BG293" s="1" t="str">
        <f t="shared" si="84"/>
        <v/>
      </c>
      <c r="BH293" s="87"/>
      <c r="BI293" s="95" t="str">
        <f t="shared" si="85"/>
        <v/>
      </c>
      <c r="BK293" s="100" t="str">
        <f t="shared" si="86"/>
        <v>Illex coindetii</v>
      </c>
      <c r="BL293" s="84" t="str">
        <f t="shared" si="87"/>
        <v>SQM</v>
      </c>
      <c r="BM293" s="237">
        <f t="shared" si="89"/>
        <v>0</v>
      </c>
    </row>
    <row r="294" spans="1:65" ht="18" customHeight="1" x14ac:dyDescent="0.2">
      <c r="A294" s="237"/>
      <c r="B294" s="84" t="s">
        <v>1571</v>
      </c>
      <c r="C294" s="100" t="s">
        <v>1572</v>
      </c>
      <c r="D294" s="158" t="s">
        <v>1573</v>
      </c>
      <c r="E294" s="158" t="s">
        <v>1574</v>
      </c>
      <c r="F294" s="159" t="s">
        <v>1575</v>
      </c>
      <c r="G294" s="168" t="str">
        <f t="shared" si="88"/>
        <v/>
      </c>
      <c r="H294" s="103"/>
      <c r="I294" s="77" t="str">
        <f t="shared" si="72"/>
        <v/>
      </c>
      <c r="J294" s="87"/>
      <c r="K294" s="90"/>
      <c r="L294" s="91"/>
      <c r="M294" s="91"/>
      <c r="N294" s="91"/>
      <c r="O294" s="91"/>
      <c r="P294" s="91"/>
      <c r="Q294" s="91"/>
      <c r="R294" s="91"/>
      <c r="S294" s="1" t="str">
        <f t="shared" si="73"/>
        <v/>
      </c>
      <c r="T294" s="87"/>
      <c r="U294" s="95" t="str">
        <f t="shared" si="74"/>
        <v/>
      </c>
      <c r="V294" s="77" t="str">
        <f t="shared" si="75"/>
        <v/>
      </c>
      <c r="W294" s="87"/>
      <c r="X294" s="91"/>
      <c r="Y294" s="91"/>
      <c r="Z294" s="91"/>
      <c r="AA294" s="91"/>
      <c r="AB294" s="91"/>
      <c r="AC294" s="77" t="str">
        <f t="shared" si="76"/>
        <v/>
      </c>
      <c r="AD294" s="87"/>
      <c r="AE294" s="91"/>
      <c r="AF294" s="91"/>
      <c r="AG294" s="77" t="str">
        <f t="shared" si="77"/>
        <v/>
      </c>
      <c r="AH294" s="87"/>
      <c r="AI294" s="91"/>
      <c r="AJ294" s="91"/>
      <c r="AK294" s="91"/>
      <c r="AL294" s="91"/>
      <c r="AM294" s="91"/>
      <c r="AN294" s="91"/>
      <c r="AO294" s="91"/>
      <c r="AP294" s="91"/>
      <c r="AQ294" s="77" t="str">
        <f t="shared" si="78"/>
        <v/>
      </c>
      <c r="AR294" s="87"/>
      <c r="AS294" s="91"/>
      <c r="AT294" s="91"/>
      <c r="AU294" s="77" t="str">
        <f t="shared" si="79"/>
        <v/>
      </c>
      <c r="AV294" s="87"/>
      <c r="AW294" s="91"/>
      <c r="AX294" s="91"/>
      <c r="AY294" s="91"/>
      <c r="AZ294" s="91"/>
      <c r="BA294" s="1" t="str">
        <f t="shared" si="80"/>
        <v/>
      </c>
      <c r="BB294" s="87"/>
      <c r="BC294" s="95" t="str">
        <f t="shared" si="81"/>
        <v/>
      </c>
      <c r="BD294" s="1" t="str">
        <f t="shared" si="82"/>
        <v/>
      </c>
      <c r="BE294" s="87"/>
      <c r="BF294" s="95" t="str">
        <f t="shared" si="83"/>
        <v/>
      </c>
      <c r="BG294" s="1" t="str">
        <f t="shared" si="84"/>
        <v/>
      </c>
      <c r="BH294" s="87"/>
      <c r="BI294" s="95" t="str">
        <f t="shared" si="85"/>
        <v/>
      </c>
      <c r="BK294" s="100" t="str">
        <f t="shared" si="86"/>
        <v>Loligo vulgaris</v>
      </c>
      <c r="BL294" s="84" t="str">
        <f t="shared" si="87"/>
        <v>SQR</v>
      </c>
      <c r="BM294" s="237">
        <f t="shared" si="89"/>
        <v>0</v>
      </c>
    </row>
    <row r="295" spans="1:65" ht="18" customHeight="1" thickBot="1" x14ac:dyDescent="0.25">
      <c r="A295" s="238"/>
      <c r="B295" s="114" t="s">
        <v>329</v>
      </c>
      <c r="C295" s="115" t="s">
        <v>336</v>
      </c>
      <c r="D295" s="160" t="s">
        <v>330</v>
      </c>
      <c r="E295" s="160" t="s">
        <v>720</v>
      </c>
      <c r="F295" s="161" t="s">
        <v>721</v>
      </c>
      <c r="G295" s="169" t="str">
        <f t="shared" si="88"/>
        <v/>
      </c>
      <c r="H295" s="116"/>
      <c r="I295" s="117" t="str">
        <f t="shared" si="72"/>
        <v/>
      </c>
      <c r="J295" s="118"/>
      <c r="K295" s="119"/>
      <c r="L295" s="120"/>
      <c r="M295" s="120"/>
      <c r="N295" s="120"/>
      <c r="O295" s="120"/>
      <c r="P295" s="120"/>
      <c r="Q295" s="120"/>
      <c r="R295" s="120"/>
      <c r="S295" s="121" t="str">
        <f t="shared" si="73"/>
        <v/>
      </c>
      <c r="T295" s="118"/>
      <c r="U295" s="122" t="str">
        <f t="shared" si="74"/>
        <v/>
      </c>
      <c r="V295" s="117" t="str">
        <f t="shared" si="75"/>
        <v/>
      </c>
      <c r="W295" s="118"/>
      <c r="X295" s="120"/>
      <c r="Y295" s="120"/>
      <c r="Z295" s="120"/>
      <c r="AA295" s="120"/>
      <c r="AB295" s="120"/>
      <c r="AC295" s="117" t="str">
        <f t="shared" si="76"/>
        <v/>
      </c>
      <c r="AD295" s="118"/>
      <c r="AE295" s="120"/>
      <c r="AF295" s="120"/>
      <c r="AG295" s="117" t="str">
        <f t="shared" si="77"/>
        <v/>
      </c>
      <c r="AH295" s="118"/>
      <c r="AI295" s="120"/>
      <c r="AJ295" s="120"/>
      <c r="AK295" s="120"/>
      <c r="AL295" s="120"/>
      <c r="AM295" s="120"/>
      <c r="AN295" s="120"/>
      <c r="AO295" s="120"/>
      <c r="AP295" s="120"/>
      <c r="AQ295" s="117" t="str">
        <f t="shared" si="78"/>
        <v/>
      </c>
      <c r="AR295" s="118"/>
      <c r="AS295" s="120"/>
      <c r="AT295" s="120"/>
      <c r="AU295" s="117" t="str">
        <f t="shared" si="79"/>
        <v/>
      </c>
      <c r="AV295" s="118"/>
      <c r="AW295" s="120"/>
      <c r="AX295" s="120"/>
      <c r="AY295" s="120"/>
      <c r="AZ295" s="120"/>
      <c r="BA295" s="121" t="str">
        <f t="shared" si="80"/>
        <v/>
      </c>
      <c r="BB295" s="118"/>
      <c r="BC295" s="122" t="str">
        <f t="shared" si="81"/>
        <v/>
      </c>
      <c r="BD295" s="121" t="str">
        <f t="shared" si="82"/>
        <v/>
      </c>
      <c r="BE295" s="118"/>
      <c r="BF295" s="122" t="str">
        <f t="shared" si="83"/>
        <v/>
      </c>
      <c r="BG295" s="121" t="str">
        <f t="shared" si="84"/>
        <v/>
      </c>
      <c r="BH295" s="118"/>
      <c r="BI295" s="122" t="str">
        <f t="shared" si="85"/>
        <v/>
      </c>
      <c r="BK295" s="115" t="str">
        <f t="shared" si="86"/>
        <v>Loliginidae, Ommastrephidae</v>
      </c>
      <c r="BL295" s="114" t="str">
        <f t="shared" si="87"/>
        <v>SQU</v>
      </c>
      <c r="BM295" s="238">
        <f t="shared" si="89"/>
        <v>0</v>
      </c>
    </row>
    <row r="296" spans="1:65" ht="18" customHeight="1" thickBot="1" x14ac:dyDescent="0.25">
      <c r="A296" s="132">
        <v>58</v>
      </c>
      <c r="B296" s="123" t="s">
        <v>737</v>
      </c>
      <c r="C296" s="124" t="s">
        <v>738</v>
      </c>
      <c r="D296" s="162" t="s">
        <v>739</v>
      </c>
      <c r="E296" s="162" t="s">
        <v>740</v>
      </c>
      <c r="F296" s="163" t="s">
        <v>741</v>
      </c>
      <c r="G296" s="170" t="str">
        <f t="shared" si="88"/>
        <v/>
      </c>
      <c r="H296" s="125"/>
      <c r="I296" s="126" t="str">
        <f t="shared" si="72"/>
        <v/>
      </c>
      <c r="J296" s="127"/>
      <c r="K296" s="128"/>
      <c r="L296" s="129"/>
      <c r="M296" s="129"/>
      <c r="N296" s="129"/>
      <c r="O296" s="129"/>
      <c r="P296" s="129"/>
      <c r="Q296" s="129"/>
      <c r="R296" s="129"/>
      <c r="S296" s="130" t="str">
        <f t="shared" si="73"/>
        <v/>
      </c>
      <c r="T296" s="127"/>
      <c r="U296" s="131" t="str">
        <f t="shared" si="74"/>
        <v/>
      </c>
      <c r="V296" s="126" t="str">
        <f t="shared" si="75"/>
        <v/>
      </c>
      <c r="W296" s="127"/>
      <c r="X296" s="129"/>
      <c r="Y296" s="129"/>
      <c r="Z296" s="129"/>
      <c r="AA296" s="129"/>
      <c r="AB296" s="129"/>
      <c r="AC296" s="126" t="str">
        <f t="shared" si="76"/>
        <v/>
      </c>
      <c r="AD296" s="127"/>
      <c r="AE296" s="129"/>
      <c r="AF296" s="129"/>
      <c r="AG296" s="126" t="str">
        <f t="shared" si="77"/>
        <v/>
      </c>
      <c r="AH296" s="127"/>
      <c r="AI296" s="129"/>
      <c r="AJ296" s="129"/>
      <c r="AK296" s="129"/>
      <c r="AL296" s="129"/>
      <c r="AM296" s="129"/>
      <c r="AN296" s="129"/>
      <c r="AO296" s="129"/>
      <c r="AP296" s="129"/>
      <c r="AQ296" s="126" t="str">
        <f t="shared" si="78"/>
        <v/>
      </c>
      <c r="AR296" s="127"/>
      <c r="AS296" s="129"/>
      <c r="AT296" s="129"/>
      <c r="AU296" s="126" t="str">
        <f t="shared" si="79"/>
        <v/>
      </c>
      <c r="AV296" s="127"/>
      <c r="AW296" s="129"/>
      <c r="AX296" s="129"/>
      <c r="AY296" s="129"/>
      <c r="AZ296" s="129"/>
      <c r="BA296" s="130" t="str">
        <f t="shared" si="80"/>
        <v/>
      </c>
      <c r="BB296" s="127"/>
      <c r="BC296" s="131" t="str">
        <f t="shared" si="81"/>
        <v/>
      </c>
      <c r="BD296" s="130" t="str">
        <f t="shared" si="82"/>
        <v/>
      </c>
      <c r="BE296" s="127"/>
      <c r="BF296" s="131" t="str">
        <f t="shared" si="83"/>
        <v/>
      </c>
      <c r="BG296" s="130" t="str">
        <f t="shared" si="84"/>
        <v/>
      </c>
      <c r="BH296" s="127"/>
      <c r="BI296" s="131" t="str">
        <f t="shared" si="85"/>
        <v/>
      </c>
      <c r="BK296" s="124" t="str">
        <f t="shared" si="86"/>
        <v>Mollusca</v>
      </c>
      <c r="BL296" s="123" t="str">
        <f t="shared" si="87"/>
        <v>MOL</v>
      </c>
      <c r="BM296" s="132">
        <f t="shared" si="89"/>
        <v>58</v>
      </c>
    </row>
    <row r="297" spans="1:65" ht="18" customHeight="1" x14ac:dyDescent="0.2">
      <c r="A297" s="236">
        <v>62</v>
      </c>
      <c r="B297" s="110" t="s">
        <v>1576</v>
      </c>
      <c r="C297" s="111" t="s">
        <v>1577</v>
      </c>
      <c r="D297" s="164" t="s">
        <v>1578</v>
      </c>
      <c r="E297" s="164" t="s">
        <v>1579</v>
      </c>
      <c r="F297" s="165" t="s">
        <v>1580</v>
      </c>
      <c r="G297" s="171" t="str">
        <f t="shared" si="88"/>
        <v/>
      </c>
      <c r="H297" s="112"/>
      <c r="I297" s="77" t="str">
        <f t="shared" si="72"/>
        <v/>
      </c>
      <c r="J297" s="113"/>
      <c r="K297" s="90"/>
      <c r="L297" s="91"/>
      <c r="M297" s="91"/>
      <c r="N297" s="91"/>
      <c r="O297" s="91"/>
      <c r="P297" s="91"/>
      <c r="Q297" s="91"/>
      <c r="R297" s="91"/>
      <c r="S297" s="1" t="str">
        <f t="shared" si="73"/>
        <v/>
      </c>
      <c r="T297" s="113"/>
      <c r="U297" s="95" t="str">
        <f t="shared" si="74"/>
        <v/>
      </c>
      <c r="V297" s="77" t="str">
        <f t="shared" si="75"/>
        <v/>
      </c>
      <c r="W297" s="113"/>
      <c r="X297" s="91"/>
      <c r="Y297" s="91"/>
      <c r="Z297" s="91"/>
      <c r="AA297" s="91"/>
      <c r="AB297" s="91"/>
      <c r="AC297" s="77" t="str">
        <f t="shared" si="76"/>
        <v/>
      </c>
      <c r="AD297" s="113"/>
      <c r="AE297" s="91"/>
      <c r="AF297" s="91"/>
      <c r="AG297" s="77" t="str">
        <f t="shared" si="77"/>
        <v/>
      </c>
      <c r="AH297" s="113"/>
      <c r="AI297" s="91"/>
      <c r="AJ297" s="91"/>
      <c r="AK297" s="91"/>
      <c r="AL297" s="91"/>
      <c r="AM297" s="91"/>
      <c r="AN297" s="91"/>
      <c r="AO297" s="91"/>
      <c r="AP297" s="91"/>
      <c r="AQ297" s="77" t="str">
        <f t="shared" si="78"/>
        <v/>
      </c>
      <c r="AR297" s="113"/>
      <c r="AS297" s="91"/>
      <c r="AT297" s="91"/>
      <c r="AU297" s="77" t="str">
        <f t="shared" si="79"/>
        <v/>
      </c>
      <c r="AV297" s="113"/>
      <c r="AW297" s="91"/>
      <c r="AX297" s="91"/>
      <c r="AY297" s="91"/>
      <c r="AZ297" s="91"/>
      <c r="BA297" s="1" t="str">
        <f t="shared" si="80"/>
        <v/>
      </c>
      <c r="BB297" s="113"/>
      <c r="BC297" s="95" t="str">
        <f t="shared" si="81"/>
        <v/>
      </c>
      <c r="BD297" s="1" t="str">
        <f t="shared" si="82"/>
        <v/>
      </c>
      <c r="BE297" s="113"/>
      <c r="BF297" s="95" t="str">
        <f t="shared" si="83"/>
        <v/>
      </c>
      <c r="BG297" s="1" t="str">
        <f t="shared" si="84"/>
        <v/>
      </c>
      <c r="BH297" s="113"/>
      <c r="BI297" s="95" t="str">
        <f t="shared" si="85"/>
        <v/>
      </c>
      <c r="BK297" s="111" t="str">
        <f t="shared" si="86"/>
        <v>Tursiops truncatus</v>
      </c>
      <c r="BL297" s="110" t="str">
        <f t="shared" si="87"/>
        <v>DBO</v>
      </c>
      <c r="BM297" s="236">
        <f t="shared" si="89"/>
        <v>62</v>
      </c>
    </row>
    <row r="298" spans="1:65" ht="18" customHeight="1" thickBot="1" x14ac:dyDescent="0.25">
      <c r="A298" s="238"/>
      <c r="B298" s="114" t="s">
        <v>1581</v>
      </c>
      <c r="C298" s="115" t="s">
        <v>1582</v>
      </c>
      <c r="D298" s="160" t="s">
        <v>1583</v>
      </c>
      <c r="E298" s="160" t="s">
        <v>1584</v>
      </c>
      <c r="F298" s="161" t="s">
        <v>1585</v>
      </c>
      <c r="G298" s="169" t="str">
        <f t="shared" si="88"/>
        <v/>
      </c>
      <c r="H298" s="116"/>
      <c r="I298" s="117" t="str">
        <f t="shared" si="72"/>
        <v/>
      </c>
      <c r="J298" s="118"/>
      <c r="K298" s="119"/>
      <c r="L298" s="120"/>
      <c r="M298" s="120"/>
      <c r="N298" s="120"/>
      <c r="O298" s="120"/>
      <c r="P298" s="120"/>
      <c r="Q298" s="120"/>
      <c r="R298" s="120"/>
      <c r="S298" s="121" t="str">
        <f t="shared" si="73"/>
        <v/>
      </c>
      <c r="T298" s="118"/>
      <c r="U298" s="122" t="str">
        <f t="shared" si="74"/>
        <v/>
      </c>
      <c r="V298" s="117" t="str">
        <f t="shared" si="75"/>
        <v/>
      </c>
      <c r="W298" s="118"/>
      <c r="X298" s="120"/>
      <c r="Y298" s="120"/>
      <c r="Z298" s="120"/>
      <c r="AA298" s="120"/>
      <c r="AB298" s="120"/>
      <c r="AC298" s="117" t="str">
        <f t="shared" si="76"/>
        <v/>
      </c>
      <c r="AD298" s="118"/>
      <c r="AE298" s="120"/>
      <c r="AF298" s="120"/>
      <c r="AG298" s="117" t="str">
        <f t="shared" si="77"/>
        <v/>
      </c>
      <c r="AH298" s="118"/>
      <c r="AI298" s="120"/>
      <c r="AJ298" s="120"/>
      <c r="AK298" s="120"/>
      <c r="AL298" s="120"/>
      <c r="AM298" s="120"/>
      <c r="AN298" s="120"/>
      <c r="AO298" s="120"/>
      <c r="AP298" s="120"/>
      <c r="AQ298" s="117" t="str">
        <f t="shared" si="78"/>
        <v/>
      </c>
      <c r="AR298" s="118"/>
      <c r="AS298" s="120"/>
      <c r="AT298" s="120"/>
      <c r="AU298" s="117" t="str">
        <f t="shared" si="79"/>
        <v/>
      </c>
      <c r="AV298" s="118"/>
      <c r="AW298" s="120"/>
      <c r="AX298" s="120"/>
      <c r="AY298" s="120"/>
      <c r="AZ298" s="120"/>
      <c r="BA298" s="121" t="str">
        <f t="shared" si="80"/>
        <v/>
      </c>
      <c r="BB298" s="118"/>
      <c r="BC298" s="122" t="str">
        <f t="shared" si="81"/>
        <v/>
      </c>
      <c r="BD298" s="121" t="str">
        <f t="shared" si="82"/>
        <v/>
      </c>
      <c r="BE298" s="118"/>
      <c r="BF298" s="122" t="str">
        <f t="shared" si="83"/>
        <v/>
      </c>
      <c r="BG298" s="121" t="str">
        <f t="shared" si="84"/>
        <v/>
      </c>
      <c r="BH298" s="118"/>
      <c r="BI298" s="122" t="str">
        <f t="shared" si="85"/>
        <v/>
      </c>
      <c r="BK298" s="115" t="str">
        <f t="shared" si="86"/>
        <v>Stenella coeruleoalba</v>
      </c>
      <c r="BL298" s="114" t="str">
        <f t="shared" si="87"/>
        <v>DST</v>
      </c>
      <c r="BM298" s="238">
        <f t="shared" si="89"/>
        <v>0</v>
      </c>
    </row>
    <row r="299" spans="1:65" ht="18" customHeight="1" thickBot="1" x14ac:dyDescent="0.25">
      <c r="A299" s="132">
        <v>72</v>
      </c>
      <c r="B299" s="123" t="s">
        <v>1586</v>
      </c>
      <c r="C299" s="124" t="s">
        <v>1587</v>
      </c>
      <c r="D299" s="162" t="s">
        <v>1588</v>
      </c>
      <c r="E299" s="162" t="s">
        <v>1589</v>
      </c>
      <c r="F299" s="163" t="s">
        <v>1590</v>
      </c>
      <c r="G299" s="170" t="str">
        <f t="shared" si="88"/>
        <v/>
      </c>
      <c r="H299" s="125"/>
      <c r="I299" s="126" t="str">
        <f t="shared" si="72"/>
        <v/>
      </c>
      <c r="J299" s="127"/>
      <c r="K299" s="128"/>
      <c r="L299" s="129"/>
      <c r="M299" s="129"/>
      <c r="N299" s="129"/>
      <c r="O299" s="129"/>
      <c r="P299" s="129"/>
      <c r="Q299" s="129"/>
      <c r="R299" s="129"/>
      <c r="S299" s="130" t="str">
        <f t="shared" si="73"/>
        <v/>
      </c>
      <c r="T299" s="127"/>
      <c r="U299" s="131" t="str">
        <f t="shared" si="74"/>
        <v/>
      </c>
      <c r="V299" s="126" t="str">
        <f t="shared" si="75"/>
        <v/>
      </c>
      <c r="W299" s="127"/>
      <c r="X299" s="129"/>
      <c r="Y299" s="129"/>
      <c r="Z299" s="129"/>
      <c r="AA299" s="129"/>
      <c r="AB299" s="129"/>
      <c r="AC299" s="126" t="str">
        <f t="shared" si="76"/>
        <v/>
      </c>
      <c r="AD299" s="127"/>
      <c r="AE299" s="129"/>
      <c r="AF299" s="129"/>
      <c r="AG299" s="126" t="str">
        <f t="shared" si="77"/>
        <v/>
      </c>
      <c r="AH299" s="127"/>
      <c r="AI299" s="129"/>
      <c r="AJ299" s="129"/>
      <c r="AK299" s="129"/>
      <c r="AL299" s="129"/>
      <c r="AM299" s="129"/>
      <c r="AN299" s="129"/>
      <c r="AO299" s="129"/>
      <c r="AP299" s="129"/>
      <c r="AQ299" s="126" t="str">
        <f t="shared" si="78"/>
        <v/>
      </c>
      <c r="AR299" s="127"/>
      <c r="AS299" s="129"/>
      <c r="AT299" s="129"/>
      <c r="AU299" s="126" t="str">
        <f t="shared" si="79"/>
        <v/>
      </c>
      <c r="AV299" s="127"/>
      <c r="AW299" s="129"/>
      <c r="AX299" s="129"/>
      <c r="AY299" s="129"/>
      <c r="AZ299" s="129"/>
      <c r="BA299" s="130" t="str">
        <f t="shared" si="80"/>
        <v/>
      </c>
      <c r="BB299" s="127"/>
      <c r="BC299" s="131" t="str">
        <f t="shared" si="81"/>
        <v/>
      </c>
      <c r="BD299" s="130" t="str">
        <f t="shared" si="82"/>
        <v/>
      </c>
      <c r="BE299" s="127"/>
      <c r="BF299" s="131" t="str">
        <f t="shared" si="83"/>
        <v/>
      </c>
      <c r="BG299" s="130" t="str">
        <f t="shared" si="84"/>
        <v/>
      </c>
      <c r="BH299" s="127"/>
      <c r="BI299" s="131" t="str">
        <f t="shared" si="85"/>
        <v/>
      </c>
      <c r="BK299" s="124" t="str">
        <f t="shared" si="86"/>
        <v>Testudinata</v>
      </c>
      <c r="BL299" s="123" t="str">
        <f t="shared" si="87"/>
        <v>TTX</v>
      </c>
      <c r="BM299" s="132">
        <f t="shared" si="89"/>
        <v>72</v>
      </c>
    </row>
    <row r="300" spans="1:65" ht="18" customHeight="1" thickBot="1" x14ac:dyDescent="0.25">
      <c r="A300" s="132">
        <v>74</v>
      </c>
      <c r="B300" s="123" t="s">
        <v>296</v>
      </c>
      <c r="C300" s="124" t="s">
        <v>297</v>
      </c>
      <c r="D300" s="162" t="s">
        <v>298</v>
      </c>
      <c r="E300" s="162" t="s">
        <v>299</v>
      </c>
      <c r="F300" s="163" t="s">
        <v>300</v>
      </c>
      <c r="G300" s="170" t="str">
        <f t="shared" si="88"/>
        <v/>
      </c>
      <c r="H300" s="125"/>
      <c r="I300" s="126" t="str">
        <f t="shared" si="72"/>
        <v/>
      </c>
      <c r="J300" s="127"/>
      <c r="K300" s="128"/>
      <c r="L300" s="129"/>
      <c r="M300" s="129"/>
      <c r="N300" s="129"/>
      <c r="O300" s="129"/>
      <c r="P300" s="129"/>
      <c r="Q300" s="129"/>
      <c r="R300" s="129"/>
      <c r="S300" s="130" t="str">
        <f t="shared" si="73"/>
        <v/>
      </c>
      <c r="T300" s="127"/>
      <c r="U300" s="131" t="str">
        <f t="shared" si="74"/>
        <v/>
      </c>
      <c r="V300" s="126" t="str">
        <f t="shared" si="75"/>
        <v/>
      </c>
      <c r="W300" s="127"/>
      <c r="X300" s="129"/>
      <c r="Y300" s="129"/>
      <c r="Z300" s="129"/>
      <c r="AA300" s="129"/>
      <c r="AB300" s="129"/>
      <c r="AC300" s="126" t="str">
        <f t="shared" si="76"/>
        <v/>
      </c>
      <c r="AD300" s="127"/>
      <c r="AE300" s="129"/>
      <c r="AF300" s="129"/>
      <c r="AG300" s="126" t="str">
        <f t="shared" si="77"/>
        <v/>
      </c>
      <c r="AH300" s="127"/>
      <c r="AI300" s="129"/>
      <c r="AJ300" s="129"/>
      <c r="AK300" s="129"/>
      <c r="AL300" s="129"/>
      <c r="AM300" s="129"/>
      <c r="AN300" s="129"/>
      <c r="AO300" s="129"/>
      <c r="AP300" s="129"/>
      <c r="AQ300" s="126" t="str">
        <f t="shared" si="78"/>
        <v/>
      </c>
      <c r="AR300" s="127"/>
      <c r="AS300" s="129"/>
      <c r="AT300" s="129"/>
      <c r="AU300" s="126" t="str">
        <f t="shared" si="79"/>
        <v/>
      </c>
      <c r="AV300" s="127"/>
      <c r="AW300" s="129"/>
      <c r="AX300" s="129"/>
      <c r="AY300" s="129"/>
      <c r="AZ300" s="129"/>
      <c r="BA300" s="130" t="str">
        <f t="shared" si="80"/>
        <v/>
      </c>
      <c r="BB300" s="127"/>
      <c r="BC300" s="131" t="str">
        <f t="shared" si="81"/>
        <v/>
      </c>
      <c r="BD300" s="130" t="str">
        <f t="shared" si="82"/>
        <v/>
      </c>
      <c r="BE300" s="127"/>
      <c r="BF300" s="131" t="str">
        <f t="shared" si="83"/>
        <v/>
      </c>
      <c r="BG300" s="130" t="str">
        <f t="shared" si="84"/>
        <v/>
      </c>
      <c r="BH300" s="127"/>
      <c r="BI300" s="131" t="str">
        <f t="shared" si="85"/>
        <v/>
      </c>
      <c r="BK300" s="124" t="str">
        <f t="shared" si="86"/>
        <v>Microcosmus sulcatus</v>
      </c>
      <c r="BL300" s="123" t="str">
        <f t="shared" si="87"/>
        <v>SSG</v>
      </c>
      <c r="BM300" s="132">
        <f t="shared" si="89"/>
        <v>74</v>
      </c>
    </row>
    <row r="301" spans="1:65" ht="18" customHeight="1" x14ac:dyDescent="0.2">
      <c r="A301" s="236">
        <v>76</v>
      </c>
      <c r="B301" s="110" t="s">
        <v>906</v>
      </c>
      <c r="C301" s="111" t="s">
        <v>1591</v>
      </c>
      <c r="D301" s="164" t="s">
        <v>903</v>
      </c>
      <c r="E301" s="164" t="s">
        <v>904</v>
      </c>
      <c r="F301" s="165" t="s">
        <v>905</v>
      </c>
      <c r="G301" s="171" t="str">
        <f t="shared" si="88"/>
        <v/>
      </c>
      <c r="H301" s="112"/>
      <c r="I301" s="77" t="str">
        <f t="shared" si="72"/>
        <v/>
      </c>
      <c r="J301" s="113"/>
      <c r="K301" s="90"/>
      <c r="L301" s="91"/>
      <c r="M301" s="91"/>
      <c r="N301" s="91"/>
      <c r="O301" s="91"/>
      <c r="P301" s="91"/>
      <c r="Q301" s="91"/>
      <c r="R301" s="91"/>
      <c r="S301" s="1" t="str">
        <f t="shared" si="73"/>
        <v/>
      </c>
      <c r="T301" s="113"/>
      <c r="U301" s="95" t="str">
        <f t="shared" si="74"/>
        <v/>
      </c>
      <c r="V301" s="77" t="str">
        <f t="shared" si="75"/>
        <v/>
      </c>
      <c r="W301" s="113"/>
      <c r="X301" s="91"/>
      <c r="Y301" s="91"/>
      <c r="Z301" s="91"/>
      <c r="AA301" s="91"/>
      <c r="AB301" s="91"/>
      <c r="AC301" s="77" t="str">
        <f t="shared" si="76"/>
        <v/>
      </c>
      <c r="AD301" s="113"/>
      <c r="AE301" s="91"/>
      <c r="AF301" s="91"/>
      <c r="AG301" s="77" t="str">
        <f t="shared" si="77"/>
        <v/>
      </c>
      <c r="AH301" s="113"/>
      <c r="AI301" s="91"/>
      <c r="AJ301" s="91"/>
      <c r="AK301" s="91"/>
      <c r="AL301" s="91"/>
      <c r="AM301" s="91"/>
      <c r="AN301" s="91"/>
      <c r="AO301" s="91"/>
      <c r="AP301" s="91"/>
      <c r="AQ301" s="77" t="str">
        <f t="shared" si="78"/>
        <v/>
      </c>
      <c r="AR301" s="113"/>
      <c r="AS301" s="91"/>
      <c r="AT301" s="91"/>
      <c r="AU301" s="77" t="str">
        <f t="shared" si="79"/>
        <v/>
      </c>
      <c r="AV301" s="113"/>
      <c r="AW301" s="91"/>
      <c r="AX301" s="91"/>
      <c r="AY301" s="91"/>
      <c r="AZ301" s="91"/>
      <c r="BA301" s="1" t="str">
        <f t="shared" si="80"/>
        <v/>
      </c>
      <c r="BB301" s="113"/>
      <c r="BC301" s="95" t="str">
        <f t="shared" si="81"/>
        <v/>
      </c>
      <c r="BD301" s="1" t="str">
        <f t="shared" si="82"/>
        <v/>
      </c>
      <c r="BE301" s="113"/>
      <c r="BF301" s="95" t="str">
        <f t="shared" si="83"/>
        <v/>
      </c>
      <c r="BG301" s="1" t="str">
        <f t="shared" si="84"/>
        <v/>
      </c>
      <c r="BH301" s="113"/>
      <c r="BI301" s="95" t="str">
        <f t="shared" si="85"/>
        <v/>
      </c>
      <c r="BK301" s="111" t="str">
        <f t="shared" si="86"/>
        <v>Holothuroidea</v>
      </c>
      <c r="BL301" s="110" t="str">
        <f t="shared" si="87"/>
        <v>CUX</v>
      </c>
      <c r="BM301" s="236">
        <f t="shared" si="89"/>
        <v>76</v>
      </c>
    </row>
    <row r="302" spans="1:65" ht="18" customHeight="1" x14ac:dyDescent="0.2">
      <c r="A302" s="237"/>
      <c r="B302" s="84" t="s">
        <v>1592</v>
      </c>
      <c r="C302" s="100" t="s">
        <v>1593</v>
      </c>
      <c r="D302" s="158" t="s">
        <v>1594</v>
      </c>
      <c r="E302" s="158" t="s">
        <v>1595</v>
      </c>
      <c r="F302" s="159" t="s">
        <v>1596</v>
      </c>
      <c r="G302" s="168" t="str">
        <f t="shared" si="88"/>
        <v/>
      </c>
      <c r="H302" s="103"/>
      <c r="I302" s="77" t="str">
        <f t="shared" si="72"/>
        <v/>
      </c>
      <c r="J302" s="87"/>
      <c r="K302" s="90"/>
      <c r="L302" s="91"/>
      <c r="M302" s="91"/>
      <c r="N302" s="91"/>
      <c r="O302" s="91"/>
      <c r="P302" s="91"/>
      <c r="Q302" s="91"/>
      <c r="R302" s="91"/>
      <c r="S302" s="1" t="str">
        <f t="shared" si="73"/>
        <v/>
      </c>
      <c r="T302" s="87"/>
      <c r="U302" s="95" t="str">
        <f t="shared" si="74"/>
        <v/>
      </c>
      <c r="V302" s="77" t="str">
        <f t="shared" si="75"/>
        <v/>
      </c>
      <c r="W302" s="87"/>
      <c r="X302" s="91"/>
      <c r="Y302" s="91"/>
      <c r="Z302" s="91"/>
      <c r="AA302" s="91"/>
      <c r="AB302" s="91"/>
      <c r="AC302" s="77" t="str">
        <f t="shared" si="76"/>
        <v/>
      </c>
      <c r="AD302" s="87"/>
      <c r="AE302" s="91"/>
      <c r="AF302" s="91"/>
      <c r="AG302" s="77" t="str">
        <f t="shared" si="77"/>
        <v/>
      </c>
      <c r="AH302" s="87"/>
      <c r="AI302" s="91"/>
      <c r="AJ302" s="91"/>
      <c r="AK302" s="91"/>
      <c r="AL302" s="91"/>
      <c r="AM302" s="91"/>
      <c r="AN302" s="91"/>
      <c r="AO302" s="91"/>
      <c r="AP302" s="91"/>
      <c r="AQ302" s="77" t="str">
        <f t="shared" si="78"/>
        <v/>
      </c>
      <c r="AR302" s="87"/>
      <c r="AS302" s="91"/>
      <c r="AT302" s="91"/>
      <c r="AU302" s="77" t="str">
        <f t="shared" si="79"/>
        <v/>
      </c>
      <c r="AV302" s="87"/>
      <c r="AW302" s="91"/>
      <c r="AX302" s="91"/>
      <c r="AY302" s="91"/>
      <c r="AZ302" s="91"/>
      <c r="BA302" s="1" t="str">
        <f t="shared" si="80"/>
        <v/>
      </c>
      <c r="BB302" s="87"/>
      <c r="BC302" s="95" t="str">
        <f t="shared" si="81"/>
        <v/>
      </c>
      <c r="BD302" s="1" t="str">
        <f t="shared" si="82"/>
        <v/>
      </c>
      <c r="BE302" s="87"/>
      <c r="BF302" s="95" t="str">
        <f t="shared" si="83"/>
        <v/>
      </c>
      <c r="BG302" s="1" t="str">
        <f t="shared" si="84"/>
        <v/>
      </c>
      <c r="BH302" s="87"/>
      <c r="BI302" s="95" t="str">
        <f t="shared" si="85"/>
        <v/>
      </c>
      <c r="BK302" s="100" t="str">
        <f t="shared" si="86"/>
        <v>Echinodermata</v>
      </c>
      <c r="BL302" s="84" t="str">
        <f t="shared" si="87"/>
        <v>ECH</v>
      </c>
      <c r="BM302" s="237">
        <f t="shared" si="89"/>
        <v>0</v>
      </c>
    </row>
    <row r="303" spans="1:65" ht="18" customHeight="1" thickBot="1" x14ac:dyDescent="0.25">
      <c r="A303" s="238"/>
      <c r="B303" s="114" t="s">
        <v>301</v>
      </c>
      <c r="C303" s="115" t="s">
        <v>302</v>
      </c>
      <c r="D303" s="160" t="s">
        <v>303</v>
      </c>
      <c r="E303" s="160" t="s">
        <v>304</v>
      </c>
      <c r="F303" s="161" t="s">
        <v>305</v>
      </c>
      <c r="G303" s="169" t="str">
        <f t="shared" si="88"/>
        <v/>
      </c>
      <c r="H303" s="116"/>
      <c r="I303" s="117" t="str">
        <f t="shared" si="72"/>
        <v/>
      </c>
      <c r="J303" s="118"/>
      <c r="K303" s="119"/>
      <c r="L303" s="120"/>
      <c r="M303" s="120"/>
      <c r="N303" s="120"/>
      <c r="O303" s="120"/>
      <c r="P303" s="120"/>
      <c r="Q303" s="120"/>
      <c r="R303" s="120"/>
      <c r="S303" s="121" t="str">
        <f t="shared" si="73"/>
        <v/>
      </c>
      <c r="T303" s="118"/>
      <c r="U303" s="122" t="str">
        <f t="shared" si="74"/>
        <v/>
      </c>
      <c r="V303" s="117" t="str">
        <f t="shared" si="75"/>
        <v/>
      </c>
      <c r="W303" s="118"/>
      <c r="X303" s="120"/>
      <c r="Y303" s="120"/>
      <c r="Z303" s="120"/>
      <c r="AA303" s="120"/>
      <c r="AB303" s="120"/>
      <c r="AC303" s="117" t="str">
        <f t="shared" si="76"/>
        <v/>
      </c>
      <c r="AD303" s="118"/>
      <c r="AE303" s="120"/>
      <c r="AF303" s="120"/>
      <c r="AG303" s="117" t="str">
        <f t="shared" si="77"/>
        <v/>
      </c>
      <c r="AH303" s="118"/>
      <c r="AI303" s="120"/>
      <c r="AJ303" s="120"/>
      <c r="AK303" s="120"/>
      <c r="AL303" s="120"/>
      <c r="AM303" s="120"/>
      <c r="AN303" s="120"/>
      <c r="AO303" s="120"/>
      <c r="AP303" s="120"/>
      <c r="AQ303" s="117" t="str">
        <f t="shared" si="78"/>
        <v/>
      </c>
      <c r="AR303" s="118"/>
      <c r="AS303" s="120"/>
      <c r="AT303" s="120"/>
      <c r="AU303" s="117" t="str">
        <f t="shared" si="79"/>
        <v/>
      </c>
      <c r="AV303" s="118"/>
      <c r="AW303" s="120"/>
      <c r="AX303" s="120"/>
      <c r="AY303" s="120"/>
      <c r="AZ303" s="120"/>
      <c r="BA303" s="121" t="str">
        <f t="shared" si="80"/>
        <v/>
      </c>
      <c r="BB303" s="118"/>
      <c r="BC303" s="122" t="str">
        <f t="shared" si="81"/>
        <v/>
      </c>
      <c r="BD303" s="121" t="str">
        <f t="shared" si="82"/>
        <v/>
      </c>
      <c r="BE303" s="118"/>
      <c r="BF303" s="122" t="str">
        <f t="shared" si="83"/>
        <v/>
      </c>
      <c r="BG303" s="121" t="str">
        <f t="shared" si="84"/>
        <v/>
      </c>
      <c r="BH303" s="118"/>
      <c r="BI303" s="122" t="str">
        <f t="shared" si="85"/>
        <v/>
      </c>
      <c r="BK303" s="115" t="str">
        <f t="shared" si="86"/>
        <v>Paracentrotus lividus</v>
      </c>
      <c r="BL303" s="114" t="str">
        <f t="shared" si="87"/>
        <v>URM</v>
      </c>
      <c r="BM303" s="238">
        <f t="shared" si="89"/>
        <v>0</v>
      </c>
    </row>
    <row r="304" spans="1:65" ht="18" customHeight="1" x14ac:dyDescent="0.2">
      <c r="A304" s="236">
        <v>77</v>
      </c>
      <c r="B304" s="110" t="s">
        <v>1597</v>
      </c>
      <c r="C304" s="111" t="s">
        <v>1598</v>
      </c>
      <c r="D304" s="164" t="s">
        <v>1599</v>
      </c>
      <c r="E304" s="164" t="s">
        <v>1600</v>
      </c>
      <c r="F304" s="165" t="s">
        <v>1601</v>
      </c>
      <c r="G304" s="171" t="str">
        <f t="shared" si="88"/>
        <v/>
      </c>
      <c r="H304" s="112"/>
      <c r="I304" s="77" t="str">
        <f t="shared" si="72"/>
        <v/>
      </c>
      <c r="J304" s="113"/>
      <c r="K304" s="90"/>
      <c r="L304" s="91"/>
      <c r="M304" s="91"/>
      <c r="N304" s="91"/>
      <c r="O304" s="91"/>
      <c r="P304" s="91"/>
      <c r="Q304" s="91"/>
      <c r="R304" s="91"/>
      <c r="S304" s="1" t="str">
        <f t="shared" si="73"/>
        <v/>
      </c>
      <c r="T304" s="113"/>
      <c r="U304" s="95" t="str">
        <f t="shared" si="74"/>
        <v/>
      </c>
      <c r="V304" s="77" t="str">
        <f t="shared" si="75"/>
        <v/>
      </c>
      <c r="W304" s="113"/>
      <c r="X304" s="91"/>
      <c r="Y304" s="91"/>
      <c r="Z304" s="91"/>
      <c r="AA304" s="91"/>
      <c r="AB304" s="91"/>
      <c r="AC304" s="77" t="str">
        <f t="shared" si="76"/>
        <v/>
      </c>
      <c r="AD304" s="113"/>
      <c r="AE304" s="91"/>
      <c r="AF304" s="91"/>
      <c r="AG304" s="77" t="str">
        <f t="shared" si="77"/>
        <v/>
      </c>
      <c r="AH304" s="113"/>
      <c r="AI304" s="91"/>
      <c r="AJ304" s="91"/>
      <c r="AK304" s="91"/>
      <c r="AL304" s="91"/>
      <c r="AM304" s="91"/>
      <c r="AN304" s="91"/>
      <c r="AO304" s="91"/>
      <c r="AP304" s="91"/>
      <c r="AQ304" s="77" t="str">
        <f t="shared" si="78"/>
        <v/>
      </c>
      <c r="AR304" s="113"/>
      <c r="AS304" s="91"/>
      <c r="AT304" s="91"/>
      <c r="AU304" s="77" t="str">
        <f t="shared" si="79"/>
        <v/>
      </c>
      <c r="AV304" s="113"/>
      <c r="AW304" s="91"/>
      <c r="AX304" s="91"/>
      <c r="AY304" s="91"/>
      <c r="AZ304" s="91"/>
      <c r="BA304" s="1" t="str">
        <f t="shared" si="80"/>
        <v/>
      </c>
      <c r="BB304" s="113"/>
      <c r="BC304" s="95" t="str">
        <f t="shared" si="81"/>
        <v/>
      </c>
      <c r="BD304" s="1" t="str">
        <f t="shared" si="82"/>
        <v/>
      </c>
      <c r="BE304" s="113"/>
      <c r="BF304" s="95" t="str">
        <f t="shared" si="83"/>
        <v/>
      </c>
      <c r="BG304" s="1" t="str">
        <f t="shared" si="84"/>
        <v/>
      </c>
      <c r="BH304" s="113"/>
      <c r="BI304" s="95" t="str">
        <f t="shared" si="85"/>
        <v/>
      </c>
      <c r="BK304" s="111" t="str">
        <f t="shared" si="86"/>
        <v>Invertebrata</v>
      </c>
      <c r="BL304" s="110" t="str">
        <f t="shared" si="87"/>
        <v>INV</v>
      </c>
      <c r="BM304" s="236">
        <f t="shared" si="89"/>
        <v>77</v>
      </c>
    </row>
    <row r="305" spans="1:252" ht="18" customHeight="1" thickBot="1" x14ac:dyDescent="0.25">
      <c r="A305" s="237"/>
      <c r="B305" s="84" t="s">
        <v>306</v>
      </c>
      <c r="C305" s="100" t="s">
        <v>307</v>
      </c>
      <c r="D305" s="158" t="s">
        <v>1602</v>
      </c>
      <c r="E305" s="158" t="s">
        <v>1603</v>
      </c>
      <c r="F305" s="159" t="s">
        <v>1604</v>
      </c>
      <c r="G305" s="168" t="str">
        <f t="shared" si="88"/>
        <v/>
      </c>
      <c r="H305" s="103"/>
      <c r="I305" s="77" t="str">
        <f t="shared" si="72"/>
        <v/>
      </c>
      <c r="J305" s="87"/>
      <c r="K305" s="90"/>
      <c r="L305" s="91"/>
      <c r="M305" s="91"/>
      <c r="N305" s="91"/>
      <c r="O305" s="91"/>
      <c r="P305" s="91"/>
      <c r="Q305" s="91"/>
      <c r="R305" s="91"/>
      <c r="S305" s="1" t="str">
        <f t="shared" si="73"/>
        <v/>
      </c>
      <c r="T305" s="87"/>
      <c r="U305" s="95" t="str">
        <f t="shared" si="74"/>
        <v/>
      </c>
      <c r="V305" s="77" t="str">
        <f t="shared" si="75"/>
        <v/>
      </c>
      <c r="W305" s="87"/>
      <c r="X305" s="91"/>
      <c r="Y305" s="91"/>
      <c r="Z305" s="91"/>
      <c r="AA305" s="91"/>
      <c r="AB305" s="91"/>
      <c r="AC305" s="77" t="str">
        <f t="shared" si="76"/>
        <v/>
      </c>
      <c r="AD305" s="87"/>
      <c r="AE305" s="91"/>
      <c r="AF305" s="91"/>
      <c r="AG305" s="77" t="str">
        <f t="shared" si="77"/>
        <v/>
      </c>
      <c r="AH305" s="87"/>
      <c r="AI305" s="91"/>
      <c r="AJ305" s="91"/>
      <c r="AK305" s="91"/>
      <c r="AL305" s="91"/>
      <c r="AM305" s="91"/>
      <c r="AN305" s="91"/>
      <c r="AO305" s="91"/>
      <c r="AP305" s="91"/>
      <c r="AQ305" s="77" t="str">
        <f t="shared" si="78"/>
        <v/>
      </c>
      <c r="AR305" s="87"/>
      <c r="AS305" s="91"/>
      <c r="AT305" s="91"/>
      <c r="AU305" s="77" t="str">
        <f t="shared" si="79"/>
        <v/>
      </c>
      <c r="AV305" s="87"/>
      <c r="AW305" s="91"/>
      <c r="AX305" s="91"/>
      <c r="AY305" s="91"/>
      <c r="AZ305" s="91"/>
      <c r="BA305" s="1" t="str">
        <f t="shared" si="80"/>
        <v/>
      </c>
      <c r="BB305" s="87"/>
      <c r="BC305" s="95" t="str">
        <f t="shared" si="81"/>
        <v/>
      </c>
      <c r="BD305" s="1" t="str">
        <f t="shared" si="82"/>
        <v/>
      </c>
      <c r="BE305" s="87"/>
      <c r="BF305" s="95" t="str">
        <f t="shared" si="83"/>
        <v/>
      </c>
      <c r="BG305" s="1" t="str">
        <f t="shared" si="84"/>
        <v/>
      </c>
      <c r="BH305" s="87"/>
      <c r="BI305" s="95" t="str">
        <f t="shared" si="85"/>
        <v/>
      </c>
      <c r="BK305" s="100" t="str">
        <f t="shared" si="86"/>
        <v>Rhopilema spp</v>
      </c>
      <c r="BL305" s="84" t="str">
        <f t="shared" si="87"/>
        <v>JEL</v>
      </c>
      <c r="BM305" s="237">
        <f t="shared" si="89"/>
        <v>0</v>
      </c>
    </row>
    <row r="306" spans="1:252" ht="18" customHeight="1" thickBot="1" x14ac:dyDescent="0.25">
      <c r="A306" s="132">
        <v>81</v>
      </c>
      <c r="B306" s="123" t="s">
        <v>308</v>
      </c>
      <c r="C306" s="124" t="s">
        <v>309</v>
      </c>
      <c r="D306" s="162" t="s">
        <v>310</v>
      </c>
      <c r="E306" s="162" t="s">
        <v>311</v>
      </c>
      <c r="F306" s="163" t="s">
        <v>312</v>
      </c>
      <c r="G306" s="170" t="str">
        <f t="shared" si="88"/>
        <v/>
      </c>
      <c r="H306" s="125"/>
      <c r="I306" s="126" t="str">
        <f t="shared" si="72"/>
        <v/>
      </c>
      <c r="J306" s="127"/>
      <c r="K306" s="128"/>
      <c r="L306" s="129"/>
      <c r="M306" s="129"/>
      <c r="N306" s="129"/>
      <c r="O306" s="129"/>
      <c r="P306" s="129"/>
      <c r="Q306" s="129"/>
      <c r="R306" s="129"/>
      <c r="S306" s="130" t="str">
        <f t="shared" si="73"/>
        <v/>
      </c>
      <c r="T306" s="127"/>
      <c r="U306" s="131" t="str">
        <f t="shared" si="74"/>
        <v/>
      </c>
      <c r="V306" s="126" t="str">
        <f t="shared" si="75"/>
        <v/>
      </c>
      <c r="W306" s="127"/>
      <c r="X306" s="129"/>
      <c r="Y306" s="129"/>
      <c r="Z306" s="129"/>
      <c r="AA306" s="129"/>
      <c r="AB306" s="129"/>
      <c r="AC306" s="126" t="str">
        <f t="shared" si="76"/>
        <v/>
      </c>
      <c r="AD306" s="127"/>
      <c r="AE306" s="129"/>
      <c r="AF306" s="129"/>
      <c r="AG306" s="126" t="str">
        <f t="shared" si="77"/>
        <v/>
      </c>
      <c r="AH306" s="127"/>
      <c r="AI306" s="129"/>
      <c r="AJ306" s="129"/>
      <c r="AK306" s="129"/>
      <c r="AL306" s="129"/>
      <c r="AM306" s="129"/>
      <c r="AN306" s="129"/>
      <c r="AO306" s="129"/>
      <c r="AP306" s="129"/>
      <c r="AQ306" s="126" t="str">
        <f t="shared" si="78"/>
        <v/>
      </c>
      <c r="AR306" s="127"/>
      <c r="AS306" s="129"/>
      <c r="AT306" s="129"/>
      <c r="AU306" s="126" t="str">
        <f t="shared" si="79"/>
        <v/>
      </c>
      <c r="AV306" s="127"/>
      <c r="AW306" s="129"/>
      <c r="AX306" s="129"/>
      <c r="AY306" s="129"/>
      <c r="AZ306" s="129"/>
      <c r="BA306" s="130" t="str">
        <f t="shared" si="80"/>
        <v/>
      </c>
      <c r="BB306" s="127"/>
      <c r="BC306" s="131" t="str">
        <f t="shared" si="81"/>
        <v/>
      </c>
      <c r="BD306" s="130" t="str">
        <f t="shared" si="82"/>
        <v/>
      </c>
      <c r="BE306" s="127"/>
      <c r="BF306" s="131" t="str">
        <f t="shared" si="83"/>
        <v/>
      </c>
      <c r="BG306" s="130" t="str">
        <f t="shared" si="84"/>
        <v/>
      </c>
      <c r="BH306" s="127"/>
      <c r="BI306" s="131" t="str">
        <f t="shared" si="85"/>
        <v/>
      </c>
      <c r="BK306" s="124" t="str">
        <f t="shared" si="86"/>
        <v>Ex Mollusca</v>
      </c>
      <c r="BL306" s="123" t="str">
        <f t="shared" si="87"/>
        <v>MSH</v>
      </c>
      <c r="BM306" s="132">
        <f t="shared" si="89"/>
        <v>81</v>
      </c>
    </row>
    <row r="307" spans="1:252" ht="18" customHeight="1" thickBot="1" x14ac:dyDescent="0.25">
      <c r="A307" s="132">
        <v>82</v>
      </c>
      <c r="B307" s="123" t="s">
        <v>313</v>
      </c>
      <c r="C307" s="124" t="s">
        <v>314</v>
      </c>
      <c r="D307" s="162" t="s">
        <v>315</v>
      </c>
      <c r="E307" s="162" t="s">
        <v>316</v>
      </c>
      <c r="F307" s="163" t="s">
        <v>317</v>
      </c>
      <c r="G307" s="170" t="str">
        <f t="shared" si="88"/>
        <v/>
      </c>
      <c r="H307" s="125"/>
      <c r="I307" s="126" t="str">
        <f t="shared" si="72"/>
        <v/>
      </c>
      <c r="J307" s="127"/>
      <c r="K307" s="128"/>
      <c r="L307" s="129"/>
      <c r="M307" s="129"/>
      <c r="N307" s="129"/>
      <c r="O307" s="129"/>
      <c r="P307" s="129"/>
      <c r="Q307" s="129"/>
      <c r="R307" s="129"/>
      <c r="S307" s="130" t="str">
        <f t="shared" si="73"/>
        <v/>
      </c>
      <c r="T307" s="127"/>
      <c r="U307" s="131" t="str">
        <f t="shared" si="74"/>
        <v/>
      </c>
      <c r="V307" s="126" t="str">
        <f t="shared" si="75"/>
        <v/>
      </c>
      <c r="W307" s="127"/>
      <c r="X307" s="129"/>
      <c r="Y307" s="129"/>
      <c r="Z307" s="129"/>
      <c r="AA307" s="129"/>
      <c r="AB307" s="129"/>
      <c r="AC307" s="126" t="str">
        <f t="shared" si="76"/>
        <v/>
      </c>
      <c r="AD307" s="127"/>
      <c r="AE307" s="129"/>
      <c r="AF307" s="129"/>
      <c r="AG307" s="126" t="str">
        <f t="shared" si="77"/>
        <v/>
      </c>
      <c r="AH307" s="127"/>
      <c r="AI307" s="129"/>
      <c r="AJ307" s="129"/>
      <c r="AK307" s="129"/>
      <c r="AL307" s="129"/>
      <c r="AM307" s="129"/>
      <c r="AN307" s="129"/>
      <c r="AO307" s="129"/>
      <c r="AP307" s="129"/>
      <c r="AQ307" s="126" t="str">
        <f t="shared" si="78"/>
        <v/>
      </c>
      <c r="AR307" s="127"/>
      <c r="AS307" s="129"/>
      <c r="AT307" s="129"/>
      <c r="AU307" s="126" t="str">
        <f t="shared" si="79"/>
        <v/>
      </c>
      <c r="AV307" s="127"/>
      <c r="AW307" s="129"/>
      <c r="AX307" s="129"/>
      <c r="AY307" s="129"/>
      <c r="AZ307" s="129"/>
      <c r="BA307" s="130" t="str">
        <f t="shared" si="80"/>
        <v/>
      </c>
      <c r="BB307" s="127"/>
      <c r="BC307" s="131" t="str">
        <f t="shared" si="81"/>
        <v/>
      </c>
      <c r="BD307" s="130" t="str">
        <f t="shared" si="82"/>
        <v/>
      </c>
      <c r="BE307" s="127"/>
      <c r="BF307" s="131" t="str">
        <f t="shared" si="83"/>
        <v/>
      </c>
      <c r="BG307" s="130" t="str">
        <f t="shared" si="84"/>
        <v/>
      </c>
      <c r="BH307" s="127"/>
      <c r="BI307" s="131" t="str">
        <f t="shared" si="85"/>
        <v/>
      </c>
      <c r="BK307" s="124" t="str">
        <f t="shared" si="86"/>
        <v>Corallium rubrum</v>
      </c>
      <c r="BL307" s="123" t="str">
        <f t="shared" si="87"/>
        <v>COL</v>
      </c>
      <c r="BM307" s="132">
        <f t="shared" si="89"/>
        <v>82</v>
      </c>
    </row>
    <row r="308" spans="1:252" ht="18" customHeight="1" thickBot="1" x14ac:dyDescent="0.25">
      <c r="A308" s="132">
        <v>83</v>
      </c>
      <c r="B308" s="123" t="s">
        <v>318</v>
      </c>
      <c r="C308" s="124" t="s">
        <v>1605</v>
      </c>
      <c r="D308" s="162" t="s">
        <v>319</v>
      </c>
      <c r="E308" s="162" t="s">
        <v>1606</v>
      </c>
      <c r="F308" s="163" t="s">
        <v>320</v>
      </c>
      <c r="G308" s="170" t="str">
        <f t="shared" si="88"/>
        <v/>
      </c>
      <c r="H308" s="125"/>
      <c r="I308" s="126" t="str">
        <f t="shared" si="72"/>
        <v/>
      </c>
      <c r="J308" s="127"/>
      <c r="K308" s="128"/>
      <c r="L308" s="129"/>
      <c r="M308" s="129"/>
      <c r="N308" s="129"/>
      <c r="O308" s="129"/>
      <c r="P308" s="129"/>
      <c r="Q308" s="129"/>
      <c r="R308" s="129"/>
      <c r="S308" s="130" t="str">
        <f t="shared" si="73"/>
        <v/>
      </c>
      <c r="T308" s="127"/>
      <c r="U308" s="131" t="str">
        <f t="shared" si="74"/>
        <v/>
      </c>
      <c r="V308" s="126" t="str">
        <f t="shared" si="75"/>
        <v/>
      </c>
      <c r="W308" s="127"/>
      <c r="X308" s="129"/>
      <c r="Y308" s="129"/>
      <c r="Z308" s="129"/>
      <c r="AA308" s="129"/>
      <c r="AB308" s="129"/>
      <c r="AC308" s="126" t="str">
        <f t="shared" si="76"/>
        <v/>
      </c>
      <c r="AD308" s="127"/>
      <c r="AE308" s="129"/>
      <c r="AF308" s="129"/>
      <c r="AG308" s="126" t="str">
        <f t="shared" si="77"/>
        <v/>
      </c>
      <c r="AH308" s="127"/>
      <c r="AI308" s="129"/>
      <c r="AJ308" s="129"/>
      <c r="AK308" s="129"/>
      <c r="AL308" s="129"/>
      <c r="AM308" s="129"/>
      <c r="AN308" s="129"/>
      <c r="AO308" s="129"/>
      <c r="AP308" s="129"/>
      <c r="AQ308" s="126" t="str">
        <f t="shared" si="78"/>
        <v/>
      </c>
      <c r="AR308" s="127"/>
      <c r="AS308" s="129"/>
      <c r="AT308" s="129"/>
      <c r="AU308" s="126" t="str">
        <f t="shared" si="79"/>
        <v/>
      </c>
      <c r="AV308" s="127"/>
      <c r="AW308" s="129"/>
      <c r="AX308" s="129"/>
      <c r="AY308" s="129"/>
      <c r="AZ308" s="129"/>
      <c r="BA308" s="130" t="str">
        <f t="shared" si="80"/>
        <v/>
      </c>
      <c r="BB308" s="127"/>
      <c r="BC308" s="131" t="str">
        <f t="shared" si="81"/>
        <v/>
      </c>
      <c r="BD308" s="130" t="str">
        <f t="shared" si="82"/>
        <v/>
      </c>
      <c r="BE308" s="127"/>
      <c r="BF308" s="131" t="str">
        <f t="shared" si="83"/>
        <v/>
      </c>
      <c r="BG308" s="130" t="str">
        <f t="shared" si="84"/>
        <v/>
      </c>
      <c r="BH308" s="127"/>
      <c r="BI308" s="131" t="str">
        <f t="shared" si="85"/>
        <v/>
      </c>
      <c r="BK308" s="124" t="str">
        <f t="shared" si="86"/>
        <v>Spongiidae</v>
      </c>
      <c r="BL308" s="123" t="str">
        <f t="shared" si="87"/>
        <v>SPO</v>
      </c>
      <c r="BM308" s="132">
        <f t="shared" si="89"/>
        <v>83</v>
      </c>
    </row>
    <row r="309" spans="1:252" ht="18" customHeight="1" thickBot="1" x14ac:dyDescent="0.25">
      <c r="A309" s="175" t="s">
        <v>1072</v>
      </c>
      <c r="B309" s="110" t="s">
        <v>167</v>
      </c>
      <c r="C309" s="111" t="s">
        <v>168</v>
      </c>
      <c r="D309" s="164" t="s">
        <v>169</v>
      </c>
      <c r="E309" s="164" t="s">
        <v>170</v>
      </c>
      <c r="F309" s="165" t="s">
        <v>171</v>
      </c>
      <c r="G309" s="171" t="str">
        <f t="shared" si="88"/>
        <v/>
      </c>
      <c r="H309" s="112"/>
      <c r="I309" s="77" t="str">
        <f t="shared" si="72"/>
        <v/>
      </c>
      <c r="J309" s="113"/>
      <c r="K309" s="90"/>
      <c r="L309" s="91"/>
      <c r="M309" s="91"/>
      <c r="N309" s="91"/>
      <c r="O309" s="91"/>
      <c r="P309" s="91"/>
      <c r="Q309" s="91"/>
      <c r="R309" s="91"/>
      <c r="S309" s="1" t="str">
        <f t="shared" si="73"/>
        <v/>
      </c>
      <c r="T309" s="113"/>
      <c r="U309" s="95" t="str">
        <f t="shared" si="74"/>
        <v/>
      </c>
      <c r="V309" s="77" t="str">
        <f t="shared" si="75"/>
        <v/>
      </c>
      <c r="W309" s="113"/>
      <c r="X309" s="91"/>
      <c r="Y309" s="91"/>
      <c r="Z309" s="91"/>
      <c r="AA309" s="91"/>
      <c r="AB309" s="91"/>
      <c r="AC309" s="77" t="str">
        <f t="shared" si="76"/>
        <v/>
      </c>
      <c r="AD309" s="113"/>
      <c r="AE309" s="91"/>
      <c r="AF309" s="91"/>
      <c r="AG309" s="77" t="str">
        <f t="shared" si="77"/>
        <v/>
      </c>
      <c r="AH309" s="113"/>
      <c r="AI309" s="91"/>
      <c r="AJ309" s="91"/>
      <c r="AK309" s="91"/>
      <c r="AL309" s="91"/>
      <c r="AM309" s="91"/>
      <c r="AN309" s="91"/>
      <c r="AO309" s="91"/>
      <c r="AP309" s="91"/>
      <c r="AQ309" s="77" t="str">
        <f t="shared" si="78"/>
        <v/>
      </c>
      <c r="AR309" s="113"/>
      <c r="AS309" s="91"/>
      <c r="AT309" s="91"/>
      <c r="AU309" s="77" t="str">
        <f t="shared" si="79"/>
        <v/>
      </c>
      <c r="AV309" s="113"/>
      <c r="AW309" s="91"/>
      <c r="AX309" s="91"/>
      <c r="AY309" s="91"/>
      <c r="AZ309" s="91"/>
      <c r="BA309" s="1" t="str">
        <f t="shared" si="80"/>
        <v/>
      </c>
      <c r="BB309" s="113"/>
      <c r="BC309" s="95" t="str">
        <f t="shared" si="81"/>
        <v/>
      </c>
      <c r="BD309" s="1" t="str">
        <f t="shared" si="82"/>
        <v/>
      </c>
      <c r="BE309" s="113"/>
      <c r="BF309" s="95" t="str">
        <f t="shared" si="83"/>
        <v/>
      </c>
      <c r="BG309" s="1" t="str">
        <f t="shared" si="84"/>
        <v/>
      </c>
      <c r="BH309" s="113"/>
      <c r="BI309" s="95" t="str">
        <f t="shared" si="85"/>
        <v/>
      </c>
      <c r="BK309" s="111" t="str">
        <f t="shared" si="86"/>
        <v>Phaeophyceae</v>
      </c>
      <c r="BL309" s="110" t="str">
        <f t="shared" si="87"/>
        <v>SWB</v>
      </c>
      <c r="BM309" s="175" t="str">
        <f t="shared" si="89"/>
        <v>91</v>
      </c>
    </row>
    <row r="310" spans="1:252" ht="18" customHeight="1" thickBot="1" x14ac:dyDescent="0.25">
      <c r="A310" s="132" t="s">
        <v>1073</v>
      </c>
      <c r="B310" s="123" t="s">
        <v>172</v>
      </c>
      <c r="C310" s="124" t="s">
        <v>173</v>
      </c>
      <c r="D310" s="162" t="s">
        <v>174</v>
      </c>
      <c r="E310" s="162" t="s">
        <v>175</v>
      </c>
      <c r="F310" s="163" t="s">
        <v>176</v>
      </c>
      <c r="G310" s="170" t="str">
        <f t="shared" si="88"/>
        <v/>
      </c>
      <c r="H310" s="125"/>
      <c r="I310" s="126" t="str">
        <f t="shared" si="72"/>
        <v/>
      </c>
      <c r="J310" s="127"/>
      <c r="K310" s="128"/>
      <c r="L310" s="129"/>
      <c r="M310" s="129"/>
      <c r="N310" s="129"/>
      <c r="O310" s="129"/>
      <c r="P310" s="129"/>
      <c r="Q310" s="129"/>
      <c r="R310" s="129"/>
      <c r="S310" s="130" t="str">
        <f t="shared" si="73"/>
        <v/>
      </c>
      <c r="T310" s="127"/>
      <c r="U310" s="131" t="str">
        <f t="shared" si="74"/>
        <v/>
      </c>
      <c r="V310" s="126" t="str">
        <f t="shared" si="75"/>
        <v/>
      </c>
      <c r="W310" s="127"/>
      <c r="X310" s="129"/>
      <c r="Y310" s="129"/>
      <c r="Z310" s="129"/>
      <c r="AA310" s="129"/>
      <c r="AB310" s="129"/>
      <c r="AC310" s="126" t="str">
        <f t="shared" si="76"/>
        <v/>
      </c>
      <c r="AD310" s="127"/>
      <c r="AE310" s="129"/>
      <c r="AF310" s="129"/>
      <c r="AG310" s="126" t="str">
        <f t="shared" si="77"/>
        <v/>
      </c>
      <c r="AH310" s="127"/>
      <c r="AI310" s="129"/>
      <c r="AJ310" s="129"/>
      <c r="AK310" s="129"/>
      <c r="AL310" s="129"/>
      <c r="AM310" s="129"/>
      <c r="AN310" s="129"/>
      <c r="AO310" s="129"/>
      <c r="AP310" s="129"/>
      <c r="AQ310" s="126" t="str">
        <f t="shared" si="78"/>
        <v/>
      </c>
      <c r="AR310" s="127"/>
      <c r="AS310" s="129"/>
      <c r="AT310" s="129"/>
      <c r="AU310" s="126" t="str">
        <f t="shared" si="79"/>
        <v/>
      </c>
      <c r="AV310" s="127"/>
      <c r="AW310" s="129"/>
      <c r="AX310" s="129"/>
      <c r="AY310" s="129"/>
      <c r="AZ310" s="129"/>
      <c r="BA310" s="130" t="str">
        <f t="shared" si="80"/>
        <v/>
      </c>
      <c r="BB310" s="127"/>
      <c r="BC310" s="131" t="str">
        <f t="shared" si="81"/>
        <v/>
      </c>
      <c r="BD310" s="130" t="str">
        <f t="shared" si="82"/>
        <v/>
      </c>
      <c r="BE310" s="127"/>
      <c r="BF310" s="131" t="str">
        <f t="shared" si="83"/>
        <v/>
      </c>
      <c r="BG310" s="130" t="str">
        <f t="shared" si="84"/>
        <v/>
      </c>
      <c r="BH310" s="127"/>
      <c r="BI310" s="131" t="str">
        <f t="shared" si="85"/>
        <v/>
      </c>
      <c r="BK310" s="124" t="str">
        <f t="shared" si="86"/>
        <v>Rhodophyceae</v>
      </c>
      <c r="BL310" s="123" t="str">
        <f t="shared" si="87"/>
        <v>SWR</v>
      </c>
      <c r="BM310" s="132" t="str">
        <f t="shared" si="89"/>
        <v>92</v>
      </c>
    </row>
    <row r="311" spans="1:252" ht="18" customHeight="1" thickBot="1" x14ac:dyDescent="0.25">
      <c r="A311" s="132" t="s">
        <v>1074</v>
      </c>
      <c r="B311" s="123" t="s">
        <v>162</v>
      </c>
      <c r="C311" s="124" t="s">
        <v>163</v>
      </c>
      <c r="D311" s="162" t="s">
        <v>164</v>
      </c>
      <c r="E311" s="162" t="s">
        <v>165</v>
      </c>
      <c r="F311" s="163" t="s">
        <v>166</v>
      </c>
      <c r="G311" s="170" t="str">
        <f t="shared" si="88"/>
        <v/>
      </c>
      <c r="H311" s="125"/>
      <c r="I311" s="126" t="str">
        <f t="shared" si="72"/>
        <v/>
      </c>
      <c r="J311" s="127"/>
      <c r="K311" s="128"/>
      <c r="L311" s="129"/>
      <c r="M311" s="129"/>
      <c r="N311" s="129"/>
      <c r="O311" s="129"/>
      <c r="P311" s="129"/>
      <c r="Q311" s="129"/>
      <c r="R311" s="129"/>
      <c r="S311" s="130" t="str">
        <f t="shared" si="73"/>
        <v/>
      </c>
      <c r="T311" s="127"/>
      <c r="U311" s="131" t="str">
        <f t="shared" si="74"/>
        <v/>
      </c>
      <c r="V311" s="126" t="str">
        <f t="shared" si="75"/>
        <v/>
      </c>
      <c r="W311" s="127"/>
      <c r="X311" s="129"/>
      <c r="Y311" s="129"/>
      <c r="Z311" s="129"/>
      <c r="AA311" s="129"/>
      <c r="AB311" s="129"/>
      <c r="AC311" s="126" t="str">
        <f t="shared" si="76"/>
        <v/>
      </c>
      <c r="AD311" s="127"/>
      <c r="AE311" s="129"/>
      <c r="AF311" s="129"/>
      <c r="AG311" s="126" t="str">
        <f t="shared" si="77"/>
        <v/>
      </c>
      <c r="AH311" s="127"/>
      <c r="AI311" s="129"/>
      <c r="AJ311" s="129"/>
      <c r="AK311" s="129"/>
      <c r="AL311" s="129"/>
      <c r="AM311" s="129"/>
      <c r="AN311" s="129"/>
      <c r="AO311" s="129"/>
      <c r="AP311" s="129"/>
      <c r="AQ311" s="126" t="str">
        <f t="shared" si="78"/>
        <v/>
      </c>
      <c r="AR311" s="127"/>
      <c r="AS311" s="129"/>
      <c r="AT311" s="129"/>
      <c r="AU311" s="126" t="str">
        <f t="shared" si="79"/>
        <v/>
      </c>
      <c r="AV311" s="127"/>
      <c r="AW311" s="129"/>
      <c r="AX311" s="129"/>
      <c r="AY311" s="129"/>
      <c r="AZ311" s="129"/>
      <c r="BA311" s="130" t="str">
        <f t="shared" si="80"/>
        <v/>
      </c>
      <c r="BB311" s="127"/>
      <c r="BC311" s="131" t="str">
        <f t="shared" si="81"/>
        <v/>
      </c>
      <c r="BD311" s="130" t="str">
        <f t="shared" si="82"/>
        <v/>
      </c>
      <c r="BE311" s="127"/>
      <c r="BF311" s="131" t="str">
        <f t="shared" si="83"/>
        <v/>
      </c>
      <c r="BG311" s="130" t="str">
        <f t="shared" si="84"/>
        <v/>
      </c>
      <c r="BH311" s="127"/>
      <c r="BI311" s="131" t="str">
        <f t="shared" si="85"/>
        <v/>
      </c>
      <c r="BK311" s="124" t="str">
        <f t="shared" si="86"/>
        <v>Chlorophyceae</v>
      </c>
      <c r="BL311" s="123" t="str">
        <f t="shared" si="87"/>
        <v>SWG</v>
      </c>
      <c r="BM311" s="132" t="str">
        <f t="shared" si="89"/>
        <v>93</v>
      </c>
    </row>
    <row r="312" spans="1:252" ht="18" customHeight="1" thickBot="1" x14ac:dyDescent="0.25">
      <c r="A312" s="132" t="s">
        <v>1075</v>
      </c>
      <c r="B312" s="123" t="s">
        <v>177</v>
      </c>
      <c r="C312" s="124" t="s">
        <v>178</v>
      </c>
      <c r="D312" s="162" t="s">
        <v>179</v>
      </c>
      <c r="E312" s="162" t="s">
        <v>180</v>
      </c>
      <c r="F312" s="163" t="s">
        <v>181</v>
      </c>
      <c r="G312" s="170" t="str">
        <f t="shared" si="88"/>
        <v/>
      </c>
      <c r="H312" s="125"/>
      <c r="I312" s="126" t="str">
        <f t="shared" si="72"/>
        <v/>
      </c>
      <c r="J312" s="127"/>
      <c r="K312" s="128"/>
      <c r="L312" s="129"/>
      <c r="M312" s="129"/>
      <c r="N312" s="129"/>
      <c r="O312" s="129"/>
      <c r="P312" s="129"/>
      <c r="Q312" s="129"/>
      <c r="R312" s="129"/>
      <c r="S312" s="130" t="str">
        <f t="shared" si="73"/>
        <v/>
      </c>
      <c r="T312" s="127"/>
      <c r="U312" s="131" t="str">
        <f t="shared" si="74"/>
        <v/>
      </c>
      <c r="V312" s="126" t="str">
        <f t="shared" si="75"/>
        <v/>
      </c>
      <c r="W312" s="127"/>
      <c r="X312" s="129"/>
      <c r="Y312" s="129"/>
      <c r="Z312" s="129"/>
      <c r="AA312" s="129"/>
      <c r="AB312" s="129"/>
      <c r="AC312" s="126" t="str">
        <f t="shared" si="76"/>
        <v/>
      </c>
      <c r="AD312" s="127"/>
      <c r="AE312" s="129"/>
      <c r="AF312" s="129"/>
      <c r="AG312" s="126" t="str">
        <f t="shared" si="77"/>
        <v/>
      </c>
      <c r="AH312" s="127"/>
      <c r="AI312" s="129"/>
      <c r="AJ312" s="129"/>
      <c r="AK312" s="129"/>
      <c r="AL312" s="129"/>
      <c r="AM312" s="129"/>
      <c r="AN312" s="129"/>
      <c r="AO312" s="129"/>
      <c r="AP312" s="129"/>
      <c r="AQ312" s="126" t="str">
        <f t="shared" si="78"/>
        <v/>
      </c>
      <c r="AR312" s="127"/>
      <c r="AS312" s="129"/>
      <c r="AT312" s="129"/>
      <c r="AU312" s="126" t="str">
        <f t="shared" si="79"/>
        <v/>
      </c>
      <c r="AV312" s="127"/>
      <c r="AW312" s="129"/>
      <c r="AX312" s="129"/>
      <c r="AY312" s="129"/>
      <c r="AZ312" s="129"/>
      <c r="BA312" s="130" t="str">
        <f t="shared" si="80"/>
        <v/>
      </c>
      <c r="BB312" s="127"/>
      <c r="BC312" s="131" t="str">
        <f t="shared" si="81"/>
        <v/>
      </c>
      <c r="BD312" s="130" t="str">
        <f t="shared" si="82"/>
        <v/>
      </c>
      <c r="BE312" s="127"/>
      <c r="BF312" s="131" t="str">
        <f t="shared" si="83"/>
        <v/>
      </c>
      <c r="BG312" s="130" t="str">
        <f t="shared" si="84"/>
        <v/>
      </c>
      <c r="BH312" s="127"/>
      <c r="BI312" s="131" t="str">
        <f t="shared" si="85"/>
        <v/>
      </c>
      <c r="BK312" s="124" t="str">
        <f t="shared" si="86"/>
        <v>Plantae aquaticae</v>
      </c>
      <c r="BL312" s="123" t="str">
        <f t="shared" si="87"/>
        <v>APL</v>
      </c>
      <c r="BM312" s="132" t="str">
        <f t="shared" si="89"/>
        <v>94</v>
      </c>
    </row>
    <row r="314" spans="1:252" s="4" customFormat="1" ht="18" customHeight="1" x14ac:dyDescent="0.2">
      <c r="A314" s="15"/>
      <c r="B314" s="15"/>
      <c r="C314" s="16" t="s">
        <v>321</v>
      </c>
      <c r="D314" s="166"/>
      <c r="E314" s="167"/>
      <c r="F314" s="167"/>
      <c r="G314" s="172">
        <f>SUM(G13:G312)</f>
        <v>0</v>
      </c>
      <c r="H314" s="172">
        <f>SUM(H13:H312)</f>
        <v>0</v>
      </c>
      <c r="I314" s="17"/>
      <c r="J314" s="173">
        <f t="shared" ref="J314:R314" si="90">SUM(J13:J312)</f>
        <v>0</v>
      </c>
      <c r="K314" s="168">
        <f t="shared" si="90"/>
        <v>0</v>
      </c>
      <c r="L314" s="168">
        <f t="shared" si="90"/>
        <v>0</v>
      </c>
      <c r="M314" s="168">
        <f t="shared" si="90"/>
        <v>0</v>
      </c>
      <c r="N314" s="168">
        <f t="shared" si="90"/>
        <v>0</v>
      </c>
      <c r="O314" s="168">
        <f t="shared" si="90"/>
        <v>0</v>
      </c>
      <c r="P314" s="168">
        <f t="shared" si="90"/>
        <v>0</v>
      </c>
      <c r="Q314" s="168">
        <f t="shared" si="90"/>
        <v>0</v>
      </c>
      <c r="R314" s="168">
        <f t="shared" si="90"/>
        <v>0</v>
      </c>
      <c r="S314" s="18"/>
      <c r="T314" s="173">
        <f>SUM(T13:T312)</f>
        <v>0</v>
      </c>
      <c r="U314" s="168">
        <f>SUM(U13:U312)</f>
        <v>0</v>
      </c>
      <c r="V314" s="18"/>
      <c r="W314" s="173">
        <f t="shared" ref="W314:AB314" si="91">SUM(W13:W312)</f>
        <v>0</v>
      </c>
      <c r="X314" s="168">
        <f t="shared" si="91"/>
        <v>0</v>
      </c>
      <c r="Y314" s="168">
        <f t="shared" si="91"/>
        <v>0</v>
      </c>
      <c r="Z314" s="168">
        <f t="shared" si="91"/>
        <v>0</v>
      </c>
      <c r="AA314" s="168">
        <f t="shared" si="91"/>
        <v>0</v>
      </c>
      <c r="AB314" s="168">
        <f t="shared" si="91"/>
        <v>0</v>
      </c>
      <c r="AC314" s="18"/>
      <c r="AD314" s="173">
        <f>SUM(AD13:AD312)</f>
        <v>0</v>
      </c>
      <c r="AE314" s="168">
        <f>SUM(AE13:AE312)</f>
        <v>0</v>
      </c>
      <c r="AF314" s="168">
        <f>SUM(AF13:AF312)</f>
        <v>0</v>
      </c>
      <c r="AG314" s="18"/>
      <c r="AH314" s="173">
        <f t="shared" ref="AH314:AP314" si="92">SUM(AH13:AH312)</f>
        <v>0</v>
      </c>
      <c r="AI314" s="168">
        <f t="shared" si="92"/>
        <v>0</v>
      </c>
      <c r="AJ314" s="168">
        <f t="shared" si="92"/>
        <v>0</v>
      </c>
      <c r="AK314" s="168">
        <f t="shared" si="92"/>
        <v>0</v>
      </c>
      <c r="AL314" s="168">
        <f t="shared" si="92"/>
        <v>0</v>
      </c>
      <c r="AM314" s="168">
        <f t="shared" si="92"/>
        <v>0</v>
      </c>
      <c r="AN314" s="168">
        <f t="shared" si="92"/>
        <v>0</v>
      </c>
      <c r="AO314" s="168">
        <f t="shared" si="92"/>
        <v>0</v>
      </c>
      <c r="AP314" s="168">
        <f t="shared" si="92"/>
        <v>0</v>
      </c>
      <c r="AQ314" s="18"/>
      <c r="AR314" s="173">
        <f>SUM(AR13:AR312)</f>
        <v>0</v>
      </c>
      <c r="AS314" s="168">
        <f>SUM(AS13:AS312)</f>
        <v>0</v>
      </c>
      <c r="AT314" s="168">
        <f>SUM(AT13:AT312)</f>
        <v>0</v>
      </c>
      <c r="AU314" s="18"/>
      <c r="AV314" s="173">
        <f>SUM(AV13:AV312)</f>
        <v>0</v>
      </c>
      <c r="AW314" s="168">
        <f>SUM(AW13:AW312)</f>
        <v>0</v>
      </c>
      <c r="AX314" s="168">
        <f>SUM(AX13:AX312)</f>
        <v>0</v>
      </c>
      <c r="AY314" s="168">
        <f>SUM(AY13:AY312)</f>
        <v>0</v>
      </c>
      <c r="AZ314" s="168">
        <f>SUM(AZ13:AZ312)</f>
        <v>0</v>
      </c>
      <c r="BA314" s="18"/>
      <c r="BB314" s="173">
        <f>SUM(BB13:BB312)</f>
        <v>0</v>
      </c>
      <c r="BC314" s="168">
        <f>SUM(BC13:BC312)</f>
        <v>0</v>
      </c>
      <c r="BD314" s="18"/>
      <c r="BE314" s="173">
        <f>SUM(BE13:BE312)</f>
        <v>0</v>
      </c>
      <c r="BF314" s="168">
        <f>SUM(BF13:BF312)</f>
        <v>0</v>
      </c>
      <c r="BG314" s="18"/>
      <c r="BH314" s="173">
        <f>SUM(BH13:BH312)</f>
        <v>0</v>
      </c>
      <c r="BI314" s="168">
        <f>SUM(BI13:BI312)</f>
        <v>0</v>
      </c>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row>
    <row r="316" spans="1:252" ht="18" customHeight="1" x14ac:dyDescent="0.2">
      <c r="A316" s="252" t="s">
        <v>1607</v>
      </c>
      <c r="B316" s="252"/>
      <c r="C316" s="252"/>
    </row>
    <row r="317" spans="1:252" ht="18" customHeight="1" x14ac:dyDescent="0.2">
      <c r="A317" s="84"/>
      <c r="B317" s="84"/>
      <c r="C317" s="100"/>
      <c r="D317" s="158"/>
      <c r="E317" s="158"/>
      <c r="F317" s="159"/>
      <c r="G317" s="102" t="str">
        <f t="shared" ref="G317:G327" si="93">IF(J317+T317+W317+AD317+AH317+AR317+AV317+BB317+BE317+BH317=0,"",J317+T317+W317+AD317+AH317+AR317+AV317+BB317+BE317+BH317)</f>
        <v/>
      </c>
      <c r="H317" s="103"/>
      <c r="I317" s="77" t="str">
        <f t="shared" ref="I317" si="94">IF(J317="",IF(SUM(K317:R317)&gt;0,"!!!!",""),IF(SUM(K317:R317)=0,"",IF(J317&lt;&gt;SUM(K317:R317),"E","OK")))</f>
        <v/>
      </c>
      <c r="J317" s="87"/>
      <c r="K317" s="90"/>
      <c r="L317" s="91"/>
      <c r="M317" s="91"/>
      <c r="N317" s="91"/>
      <c r="O317" s="91"/>
      <c r="P317" s="91"/>
      <c r="Q317" s="91"/>
      <c r="R317" s="91"/>
      <c r="S317" s="1" t="str">
        <f t="shared" ref="S317" si="95">IF(T317="","",IF(SUM(U317)=0,"",IF(T317&lt;&gt;SUM(U317),"E","OK")))</f>
        <v/>
      </c>
      <c r="T317" s="87"/>
      <c r="U317" s="95" t="str">
        <f t="shared" ref="U317:U327" si="96">IF(T317="","",T317)</f>
        <v/>
      </c>
      <c r="V317" s="77" t="str">
        <f t="shared" ref="V317" si="97">IF(W317="",IF(SUM(X317:AB317)&gt;0,"!!!!",""),IF(SUM(X317:AB317)=0,"",IF(W317&lt;&gt;SUM(X317:AB317),"E","OK")))</f>
        <v/>
      </c>
      <c r="W317" s="87"/>
      <c r="X317" s="91"/>
      <c r="Y317" s="91"/>
      <c r="Z317" s="91"/>
      <c r="AA317" s="91"/>
      <c r="AB317" s="91"/>
      <c r="AC317" s="77" t="str">
        <f t="shared" ref="AC317" si="98">IF(AD317="",IF(SUM(AE317:AG317)&gt;0,"!!!!",""),IF(SUM(AE317:AG317)=0,"",IF(AD317&lt;&gt;SUM(AE317:AG317),"E","OK")))</f>
        <v/>
      </c>
      <c r="AD317" s="87"/>
      <c r="AE317" s="91"/>
      <c r="AF317" s="91"/>
      <c r="AG317" s="77" t="str">
        <f t="shared" ref="AG317" si="99">IF(AH317="",IF(SUM(AI317:AP317)&gt;0,"!!!!",""),IF(SUM(AI317:AP317)=0,"",IF(AH317&lt;&gt;SUM(AI317:AP317),"E","OK")))</f>
        <v/>
      </c>
      <c r="AH317" s="87"/>
      <c r="AI317" s="91"/>
      <c r="AJ317" s="91"/>
      <c r="AK317" s="91"/>
      <c r="AL317" s="91"/>
      <c r="AM317" s="91"/>
      <c r="AN317" s="91"/>
      <c r="AO317" s="91"/>
      <c r="AP317" s="91"/>
      <c r="AQ317" s="77" t="str">
        <f t="shared" ref="AQ317" si="100">IF(AR317="",IF(SUM(AS317:AT317)&gt;0,"!!!!",""),IF(SUM(AS317:AT317)=0,"",IF(AR317&lt;&gt;SUM(AS317:AT317),"E","OK")))</f>
        <v/>
      </c>
      <c r="AR317" s="87"/>
      <c r="AS317" s="91"/>
      <c r="AT317" s="91"/>
      <c r="AU317" s="77" t="str">
        <f t="shared" ref="AU317" si="101">IF(AV317="",IF(SUM(AW317:AZ317)&gt;0,"!!!!",""),IF(SUM(AW317:AZ317)=0,"",IF(AV317&lt;&gt;SUM(AW317:AZ317),"E","OK")))</f>
        <v/>
      </c>
      <c r="AV317" s="87"/>
      <c r="AW317" s="91"/>
      <c r="AX317" s="91"/>
      <c r="AY317" s="91"/>
      <c r="AZ317" s="91"/>
      <c r="BA317" s="1" t="str">
        <f t="shared" ref="BA317" si="102">IF(BB317="","",IF(SUM(BC317)=0,"",IF(BB317&lt;&gt;SUM(BC317),"E","OK")))</f>
        <v/>
      </c>
      <c r="BB317" s="87"/>
      <c r="BC317" s="95" t="str">
        <f t="shared" ref="BC317:BC327" si="103">IF(BB317="","",BB317)</f>
        <v/>
      </c>
      <c r="BD317" s="1" t="str">
        <f t="shared" ref="BD317" si="104">IF(BE317="","",IF(SUM(BF317)=0,"",IF(BE317&lt;&gt;SUM(BF317),"E","OK")))</f>
        <v/>
      </c>
      <c r="BE317" s="87"/>
      <c r="BF317" s="95" t="str">
        <f t="shared" ref="BF317:BF327" si="105">IF(BE317="","",BE317)</f>
        <v/>
      </c>
      <c r="BG317" s="1" t="str">
        <f t="shared" ref="BG317" si="106">IF(BH317="","",IF(SUM(BI317)=0,"",IF(BH317&lt;&gt;SUM(BI317),"E","OK")))</f>
        <v/>
      </c>
      <c r="BH317" s="87"/>
      <c r="BI317" s="95" t="str">
        <f t="shared" ref="BI317:BI327" si="107">IF(BH317="","",BH317)</f>
        <v/>
      </c>
    </row>
    <row r="318" spans="1:252" ht="18" customHeight="1" x14ac:dyDescent="0.2">
      <c r="A318" s="84"/>
      <c r="B318" s="84"/>
      <c r="C318" s="100"/>
      <c r="D318" s="158"/>
      <c r="E318" s="158"/>
      <c r="F318" s="159"/>
      <c r="G318" s="102" t="str">
        <f t="shared" si="93"/>
        <v/>
      </c>
      <c r="H318" s="103"/>
      <c r="I318" s="77" t="str">
        <f t="shared" ref="I318:I327" si="108">IF(J318="",IF(SUM(K318:R318)&gt;0,"!!!!",""),IF(SUM(K318:R318)=0,"",IF(J318&lt;&gt;SUM(K318:R318),"E","OK")))</f>
        <v/>
      </c>
      <c r="J318" s="87"/>
      <c r="K318" s="90"/>
      <c r="L318" s="91"/>
      <c r="M318" s="91"/>
      <c r="N318" s="91"/>
      <c r="O318" s="91"/>
      <c r="P318" s="91"/>
      <c r="Q318" s="91"/>
      <c r="R318" s="91"/>
      <c r="S318" s="1" t="str">
        <f t="shared" ref="S318:S327" si="109">IF(T318="","",IF(SUM(U318)=0,"",IF(T318&lt;&gt;SUM(U318),"E","OK")))</f>
        <v/>
      </c>
      <c r="T318" s="87"/>
      <c r="U318" s="95" t="str">
        <f t="shared" si="96"/>
        <v/>
      </c>
      <c r="V318" s="77" t="str">
        <f t="shared" ref="V318:V327" si="110">IF(W318="",IF(SUM(X318:AB318)&gt;0,"!!!!",""),IF(SUM(X318:AB318)=0,"",IF(W318&lt;&gt;SUM(X318:AB318),"E","OK")))</f>
        <v/>
      </c>
      <c r="W318" s="87"/>
      <c r="X318" s="91"/>
      <c r="Y318" s="91"/>
      <c r="Z318" s="91"/>
      <c r="AA318" s="91"/>
      <c r="AB318" s="91"/>
      <c r="AC318" s="77" t="str">
        <f t="shared" ref="AC318:AC327" si="111">IF(AD318="",IF(SUM(AE318:AG318)&gt;0,"!!!!",""),IF(SUM(AE318:AG318)=0,"",IF(AD318&lt;&gt;SUM(AE318:AG318),"E","OK")))</f>
        <v/>
      </c>
      <c r="AD318" s="87"/>
      <c r="AE318" s="91"/>
      <c r="AF318" s="91"/>
      <c r="AG318" s="77" t="str">
        <f t="shared" ref="AG318:AG327" si="112">IF(AH318="",IF(SUM(AI318:AP318)&gt;0,"!!!!",""),IF(SUM(AI318:AP318)=0,"",IF(AH318&lt;&gt;SUM(AI318:AP318),"E","OK")))</f>
        <v/>
      </c>
      <c r="AH318" s="87"/>
      <c r="AI318" s="91"/>
      <c r="AJ318" s="91"/>
      <c r="AK318" s="91"/>
      <c r="AL318" s="91"/>
      <c r="AM318" s="91"/>
      <c r="AN318" s="91"/>
      <c r="AO318" s="91"/>
      <c r="AP318" s="91"/>
      <c r="AQ318" s="77" t="str">
        <f t="shared" ref="AQ318:AQ327" si="113">IF(AR318="",IF(SUM(AS318:AT318)&gt;0,"!!!!",""),IF(SUM(AS318:AT318)=0,"",IF(AR318&lt;&gt;SUM(AS318:AT318),"E","OK")))</f>
        <v/>
      </c>
      <c r="AR318" s="87"/>
      <c r="AS318" s="91"/>
      <c r="AT318" s="91"/>
      <c r="AU318" s="77" t="str">
        <f t="shared" ref="AU318:AU327" si="114">IF(AV318="",IF(SUM(AW318:AZ318)&gt;0,"!!!!",""),IF(SUM(AW318:AZ318)=0,"",IF(AV318&lt;&gt;SUM(AW318:AZ318),"E","OK")))</f>
        <v/>
      </c>
      <c r="AV318" s="87"/>
      <c r="AW318" s="91"/>
      <c r="AX318" s="91"/>
      <c r="AY318" s="91"/>
      <c r="AZ318" s="91"/>
      <c r="BA318" s="1" t="str">
        <f t="shared" ref="BA318:BA327" si="115">IF(BB318="","",IF(SUM(BC318)=0,"",IF(BB318&lt;&gt;SUM(BC318),"E","OK")))</f>
        <v/>
      </c>
      <c r="BB318" s="87"/>
      <c r="BC318" s="95" t="str">
        <f t="shared" si="103"/>
        <v/>
      </c>
      <c r="BD318" s="1" t="str">
        <f t="shared" ref="BD318:BD327" si="116">IF(BE318="","",IF(SUM(BF318)=0,"",IF(BE318&lt;&gt;SUM(BF318),"E","OK")))</f>
        <v/>
      </c>
      <c r="BE318" s="87"/>
      <c r="BF318" s="95" t="str">
        <f t="shared" si="105"/>
        <v/>
      </c>
      <c r="BG318" s="1" t="str">
        <f t="shared" ref="BG318:BG327" si="117">IF(BH318="","",IF(SUM(BI318)=0,"",IF(BH318&lt;&gt;SUM(BI318),"E","OK")))</f>
        <v/>
      </c>
      <c r="BH318" s="87"/>
      <c r="BI318" s="95" t="str">
        <f t="shared" si="107"/>
        <v/>
      </c>
    </row>
    <row r="319" spans="1:252" ht="18" customHeight="1" x14ac:dyDescent="0.2">
      <c r="A319" s="84"/>
      <c r="B319" s="84"/>
      <c r="C319" s="100"/>
      <c r="D319" s="158"/>
      <c r="E319" s="158"/>
      <c r="F319" s="159"/>
      <c r="G319" s="102" t="str">
        <f t="shared" si="93"/>
        <v/>
      </c>
      <c r="H319" s="103"/>
      <c r="I319" s="77" t="str">
        <f t="shared" si="108"/>
        <v/>
      </c>
      <c r="J319" s="87"/>
      <c r="K319" s="90"/>
      <c r="L319" s="91"/>
      <c r="M319" s="91"/>
      <c r="N319" s="91"/>
      <c r="O319" s="91"/>
      <c r="P319" s="91"/>
      <c r="Q319" s="91"/>
      <c r="R319" s="91"/>
      <c r="S319" s="1" t="str">
        <f t="shared" si="109"/>
        <v/>
      </c>
      <c r="T319" s="87"/>
      <c r="U319" s="95" t="str">
        <f t="shared" si="96"/>
        <v/>
      </c>
      <c r="V319" s="77" t="str">
        <f t="shared" si="110"/>
        <v/>
      </c>
      <c r="W319" s="87"/>
      <c r="X319" s="91"/>
      <c r="Y319" s="91"/>
      <c r="Z319" s="91"/>
      <c r="AA319" s="91"/>
      <c r="AB319" s="91"/>
      <c r="AC319" s="77" t="str">
        <f t="shared" si="111"/>
        <v/>
      </c>
      <c r="AD319" s="87"/>
      <c r="AE319" s="91"/>
      <c r="AF319" s="91"/>
      <c r="AG319" s="77" t="str">
        <f t="shared" si="112"/>
        <v/>
      </c>
      <c r="AH319" s="87"/>
      <c r="AI319" s="91"/>
      <c r="AJ319" s="91"/>
      <c r="AK319" s="91"/>
      <c r="AL319" s="91"/>
      <c r="AM319" s="91"/>
      <c r="AN319" s="91"/>
      <c r="AO319" s="91"/>
      <c r="AP319" s="91"/>
      <c r="AQ319" s="77" t="str">
        <f t="shared" si="113"/>
        <v/>
      </c>
      <c r="AR319" s="87"/>
      <c r="AS319" s="91"/>
      <c r="AT319" s="91"/>
      <c r="AU319" s="77" t="str">
        <f t="shared" si="114"/>
        <v/>
      </c>
      <c r="AV319" s="87"/>
      <c r="AW319" s="91"/>
      <c r="AX319" s="91"/>
      <c r="AY319" s="91"/>
      <c r="AZ319" s="91"/>
      <c r="BA319" s="1" t="str">
        <f t="shared" si="115"/>
        <v/>
      </c>
      <c r="BB319" s="87"/>
      <c r="BC319" s="95" t="str">
        <f t="shared" si="103"/>
        <v/>
      </c>
      <c r="BD319" s="1" t="str">
        <f t="shared" si="116"/>
        <v/>
      </c>
      <c r="BE319" s="87"/>
      <c r="BF319" s="95" t="str">
        <f t="shared" si="105"/>
        <v/>
      </c>
      <c r="BG319" s="1" t="str">
        <f t="shared" si="117"/>
        <v/>
      </c>
      <c r="BH319" s="87"/>
      <c r="BI319" s="95" t="str">
        <f t="shared" si="107"/>
        <v/>
      </c>
    </row>
    <row r="320" spans="1:252" ht="18" customHeight="1" x14ac:dyDescent="0.2">
      <c r="A320" s="84"/>
      <c r="B320" s="84"/>
      <c r="C320" s="100"/>
      <c r="D320" s="158"/>
      <c r="E320" s="158"/>
      <c r="F320" s="159"/>
      <c r="G320" s="102" t="str">
        <f t="shared" si="93"/>
        <v/>
      </c>
      <c r="H320" s="103"/>
      <c r="I320" s="77" t="str">
        <f t="shared" si="108"/>
        <v/>
      </c>
      <c r="J320" s="87"/>
      <c r="K320" s="90"/>
      <c r="L320" s="91"/>
      <c r="M320" s="91"/>
      <c r="N320" s="91"/>
      <c r="O320" s="91"/>
      <c r="P320" s="91"/>
      <c r="Q320" s="91"/>
      <c r="R320" s="91"/>
      <c r="S320" s="1" t="str">
        <f t="shared" si="109"/>
        <v/>
      </c>
      <c r="T320" s="87"/>
      <c r="U320" s="95" t="str">
        <f t="shared" si="96"/>
        <v/>
      </c>
      <c r="V320" s="77" t="str">
        <f t="shared" si="110"/>
        <v/>
      </c>
      <c r="W320" s="87"/>
      <c r="X320" s="91"/>
      <c r="Y320" s="91"/>
      <c r="Z320" s="91"/>
      <c r="AA320" s="91"/>
      <c r="AB320" s="91"/>
      <c r="AC320" s="77" t="str">
        <f t="shared" si="111"/>
        <v/>
      </c>
      <c r="AD320" s="87"/>
      <c r="AE320" s="91"/>
      <c r="AF320" s="91"/>
      <c r="AG320" s="77" t="str">
        <f t="shared" si="112"/>
        <v/>
      </c>
      <c r="AH320" s="87"/>
      <c r="AI320" s="91"/>
      <c r="AJ320" s="91"/>
      <c r="AK320" s="91"/>
      <c r="AL320" s="91"/>
      <c r="AM320" s="91"/>
      <c r="AN320" s="91"/>
      <c r="AO320" s="91"/>
      <c r="AP320" s="91"/>
      <c r="AQ320" s="77" t="str">
        <f t="shared" si="113"/>
        <v/>
      </c>
      <c r="AR320" s="87"/>
      <c r="AS320" s="91"/>
      <c r="AT320" s="91"/>
      <c r="AU320" s="77" t="str">
        <f t="shared" si="114"/>
        <v/>
      </c>
      <c r="AV320" s="87"/>
      <c r="AW320" s="91"/>
      <c r="AX320" s="91"/>
      <c r="AY320" s="91"/>
      <c r="AZ320" s="91"/>
      <c r="BA320" s="1" t="str">
        <f t="shared" si="115"/>
        <v/>
      </c>
      <c r="BB320" s="87"/>
      <c r="BC320" s="95" t="str">
        <f t="shared" si="103"/>
        <v/>
      </c>
      <c r="BD320" s="1" t="str">
        <f t="shared" si="116"/>
        <v/>
      </c>
      <c r="BE320" s="87"/>
      <c r="BF320" s="95" t="str">
        <f t="shared" si="105"/>
        <v/>
      </c>
      <c r="BG320" s="1" t="str">
        <f t="shared" si="117"/>
        <v/>
      </c>
      <c r="BH320" s="87"/>
      <c r="BI320" s="95" t="str">
        <f t="shared" si="107"/>
        <v/>
      </c>
    </row>
    <row r="321" spans="1:252" ht="18" customHeight="1" x14ac:dyDescent="0.2">
      <c r="A321" s="84"/>
      <c r="B321" s="84"/>
      <c r="C321" s="100"/>
      <c r="D321" s="158"/>
      <c r="E321" s="158"/>
      <c r="F321" s="159"/>
      <c r="G321" s="102" t="str">
        <f t="shared" si="93"/>
        <v/>
      </c>
      <c r="H321" s="103"/>
      <c r="I321" s="77" t="str">
        <f t="shared" si="108"/>
        <v/>
      </c>
      <c r="J321" s="87"/>
      <c r="K321" s="90"/>
      <c r="L321" s="91"/>
      <c r="M321" s="91"/>
      <c r="N321" s="91"/>
      <c r="O321" s="91"/>
      <c r="P321" s="91"/>
      <c r="Q321" s="91"/>
      <c r="R321" s="91"/>
      <c r="S321" s="1" t="str">
        <f t="shared" si="109"/>
        <v/>
      </c>
      <c r="T321" s="87"/>
      <c r="U321" s="95" t="str">
        <f t="shared" si="96"/>
        <v/>
      </c>
      <c r="V321" s="77" t="str">
        <f t="shared" si="110"/>
        <v/>
      </c>
      <c r="W321" s="87"/>
      <c r="X321" s="91"/>
      <c r="Y321" s="91"/>
      <c r="Z321" s="91"/>
      <c r="AA321" s="91"/>
      <c r="AB321" s="91"/>
      <c r="AC321" s="77" t="str">
        <f t="shared" si="111"/>
        <v/>
      </c>
      <c r="AD321" s="87"/>
      <c r="AE321" s="91"/>
      <c r="AF321" s="91"/>
      <c r="AG321" s="77" t="str">
        <f t="shared" si="112"/>
        <v/>
      </c>
      <c r="AH321" s="87"/>
      <c r="AI321" s="91"/>
      <c r="AJ321" s="91"/>
      <c r="AK321" s="91"/>
      <c r="AL321" s="91"/>
      <c r="AM321" s="91"/>
      <c r="AN321" s="91"/>
      <c r="AO321" s="91"/>
      <c r="AP321" s="91"/>
      <c r="AQ321" s="77" t="str">
        <f t="shared" si="113"/>
        <v/>
      </c>
      <c r="AR321" s="87"/>
      <c r="AS321" s="91"/>
      <c r="AT321" s="91"/>
      <c r="AU321" s="77" t="str">
        <f t="shared" si="114"/>
        <v/>
      </c>
      <c r="AV321" s="87"/>
      <c r="AW321" s="91"/>
      <c r="AX321" s="91"/>
      <c r="AY321" s="91"/>
      <c r="AZ321" s="91"/>
      <c r="BA321" s="1" t="str">
        <f t="shared" si="115"/>
        <v/>
      </c>
      <c r="BB321" s="87"/>
      <c r="BC321" s="95" t="str">
        <f t="shared" si="103"/>
        <v/>
      </c>
      <c r="BD321" s="1" t="str">
        <f t="shared" si="116"/>
        <v/>
      </c>
      <c r="BE321" s="87"/>
      <c r="BF321" s="95" t="str">
        <f t="shared" si="105"/>
        <v/>
      </c>
      <c r="BG321" s="1" t="str">
        <f t="shared" si="117"/>
        <v/>
      </c>
      <c r="BH321" s="87"/>
      <c r="BI321" s="95" t="str">
        <f t="shared" si="107"/>
        <v/>
      </c>
    </row>
    <row r="322" spans="1:252" ht="18" customHeight="1" x14ac:dyDescent="0.2">
      <c r="A322" s="84"/>
      <c r="B322" s="84"/>
      <c r="C322" s="100"/>
      <c r="D322" s="158"/>
      <c r="E322" s="158"/>
      <c r="F322" s="159"/>
      <c r="G322" s="102" t="str">
        <f t="shared" si="93"/>
        <v/>
      </c>
      <c r="H322" s="103"/>
      <c r="I322" s="77" t="str">
        <f t="shared" si="108"/>
        <v/>
      </c>
      <c r="J322" s="87"/>
      <c r="K322" s="90"/>
      <c r="L322" s="91"/>
      <c r="M322" s="91"/>
      <c r="N322" s="91"/>
      <c r="O322" s="91"/>
      <c r="P322" s="91"/>
      <c r="Q322" s="91"/>
      <c r="R322" s="91"/>
      <c r="S322" s="1" t="str">
        <f t="shared" si="109"/>
        <v/>
      </c>
      <c r="T322" s="87"/>
      <c r="U322" s="95" t="str">
        <f t="shared" si="96"/>
        <v/>
      </c>
      <c r="V322" s="77" t="str">
        <f t="shared" si="110"/>
        <v/>
      </c>
      <c r="W322" s="87"/>
      <c r="X322" s="91"/>
      <c r="Y322" s="91"/>
      <c r="Z322" s="91"/>
      <c r="AA322" s="91"/>
      <c r="AB322" s="91"/>
      <c r="AC322" s="77" t="str">
        <f t="shared" si="111"/>
        <v/>
      </c>
      <c r="AD322" s="87"/>
      <c r="AE322" s="91"/>
      <c r="AF322" s="91"/>
      <c r="AG322" s="77" t="str">
        <f t="shared" si="112"/>
        <v/>
      </c>
      <c r="AH322" s="87"/>
      <c r="AI322" s="91"/>
      <c r="AJ322" s="91"/>
      <c r="AK322" s="91"/>
      <c r="AL322" s="91"/>
      <c r="AM322" s="91"/>
      <c r="AN322" s="91"/>
      <c r="AO322" s="91"/>
      <c r="AP322" s="91"/>
      <c r="AQ322" s="77" t="str">
        <f t="shared" si="113"/>
        <v/>
      </c>
      <c r="AR322" s="87"/>
      <c r="AS322" s="91"/>
      <c r="AT322" s="91"/>
      <c r="AU322" s="77" t="str">
        <f t="shared" si="114"/>
        <v/>
      </c>
      <c r="AV322" s="87"/>
      <c r="AW322" s="91"/>
      <c r="AX322" s="91"/>
      <c r="AY322" s="91"/>
      <c r="AZ322" s="91"/>
      <c r="BA322" s="1" t="str">
        <f t="shared" si="115"/>
        <v/>
      </c>
      <c r="BB322" s="87"/>
      <c r="BC322" s="95" t="str">
        <f t="shared" si="103"/>
        <v/>
      </c>
      <c r="BD322" s="1" t="str">
        <f t="shared" si="116"/>
        <v/>
      </c>
      <c r="BE322" s="87"/>
      <c r="BF322" s="95" t="str">
        <f t="shared" si="105"/>
        <v/>
      </c>
      <c r="BG322" s="1" t="str">
        <f t="shared" si="117"/>
        <v/>
      </c>
      <c r="BH322" s="87"/>
      <c r="BI322" s="95" t="str">
        <f t="shared" si="107"/>
        <v/>
      </c>
    </row>
    <row r="323" spans="1:252" ht="18" customHeight="1" x14ac:dyDescent="0.2">
      <c r="A323" s="84"/>
      <c r="B323" s="84"/>
      <c r="C323" s="100"/>
      <c r="D323" s="158"/>
      <c r="E323" s="158"/>
      <c r="F323" s="159"/>
      <c r="G323" s="102" t="str">
        <f t="shared" si="93"/>
        <v/>
      </c>
      <c r="H323" s="103"/>
      <c r="I323" s="77" t="str">
        <f t="shared" si="108"/>
        <v/>
      </c>
      <c r="J323" s="87"/>
      <c r="K323" s="90"/>
      <c r="L323" s="91"/>
      <c r="M323" s="91"/>
      <c r="N323" s="91"/>
      <c r="O323" s="91"/>
      <c r="P323" s="91"/>
      <c r="Q323" s="91"/>
      <c r="R323" s="91"/>
      <c r="S323" s="1" t="str">
        <f t="shared" si="109"/>
        <v/>
      </c>
      <c r="T323" s="87"/>
      <c r="U323" s="95" t="str">
        <f t="shared" si="96"/>
        <v/>
      </c>
      <c r="V323" s="77" t="str">
        <f t="shared" si="110"/>
        <v/>
      </c>
      <c r="W323" s="87"/>
      <c r="X323" s="91"/>
      <c r="Y323" s="91"/>
      <c r="Z323" s="91"/>
      <c r="AA323" s="91"/>
      <c r="AB323" s="91"/>
      <c r="AC323" s="77" t="str">
        <f t="shared" si="111"/>
        <v/>
      </c>
      <c r="AD323" s="87"/>
      <c r="AE323" s="91"/>
      <c r="AF323" s="91"/>
      <c r="AG323" s="77" t="str">
        <f t="shared" si="112"/>
        <v/>
      </c>
      <c r="AH323" s="87"/>
      <c r="AI323" s="91"/>
      <c r="AJ323" s="91"/>
      <c r="AK323" s="91"/>
      <c r="AL323" s="91"/>
      <c r="AM323" s="91"/>
      <c r="AN323" s="91"/>
      <c r="AO323" s="91"/>
      <c r="AP323" s="91"/>
      <c r="AQ323" s="77" t="str">
        <f t="shared" si="113"/>
        <v/>
      </c>
      <c r="AR323" s="87"/>
      <c r="AS323" s="91"/>
      <c r="AT323" s="91"/>
      <c r="AU323" s="77" t="str">
        <f t="shared" si="114"/>
        <v/>
      </c>
      <c r="AV323" s="87"/>
      <c r="AW323" s="91"/>
      <c r="AX323" s="91"/>
      <c r="AY323" s="91"/>
      <c r="AZ323" s="91"/>
      <c r="BA323" s="1" t="str">
        <f t="shared" si="115"/>
        <v/>
      </c>
      <c r="BB323" s="87"/>
      <c r="BC323" s="95" t="str">
        <f t="shared" si="103"/>
        <v/>
      </c>
      <c r="BD323" s="1" t="str">
        <f t="shared" si="116"/>
        <v/>
      </c>
      <c r="BE323" s="87"/>
      <c r="BF323" s="95" t="str">
        <f t="shared" si="105"/>
        <v/>
      </c>
      <c r="BG323" s="1" t="str">
        <f t="shared" si="117"/>
        <v/>
      </c>
      <c r="BH323" s="87"/>
      <c r="BI323" s="95" t="str">
        <f t="shared" si="107"/>
        <v/>
      </c>
    </row>
    <row r="324" spans="1:252" ht="18" customHeight="1" x14ac:dyDescent="0.2">
      <c r="A324" s="84"/>
      <c r="B324" s="84"/>
      <c r="C324" s="100"/>
      <c r="D324" s="158"/>
      <c r="E324" s="158"/>
      <c r="F324" s="159"/>
      <c r="G324" s="102" t="str">
        <f t="shared" si="93"/>
        <v/>
      </c>
      <c r="H324" s="103"/>
      <c r="I324" s="77" t="str">
        <f t="shared" si="108"/>
        <v/>
      </c>
      <c r="J324" s="87"/>
      <c r="K324" s="90"/>
      <c r="L324" s="91"/>
      <c r="M324" s="91"/>
      <c r="N324" s="91"/>
      <c r="O324" s="91"/>
      <c r="P324" s="91"/>
      <c r="Q324" s="91"/>
      <c r="R324" s="91"/>
      <c r="S324" s="1" t="str">
        <f t="shared" si="109"/>
        <v/>
      </c>
      <c r="T324" s="87"/>
      <c r="U324" s="95" t="str">
        <f t="shared" si="96"/>
        <v/>
      </c>
      <c r="V324" s="77" t="str">
        <f t="shared" si="110"/>
        <v/>
      </c>
      <c r="W324" s="87"/>
      <c r="X324" s="91"/>
      <c r="Y324" s="91"/>
      <c r="Z324" s="91"/>
      <c r="AA324" s="91"/>
      <c r="AB324" s="91"/>
      <c r="AC324" s="77" t="str">
        <f t="shared" si="111"/>
        <v/>
      </c>
      <c r="AD324" s="87"/>
      <c r="AE324" s="91"/>
      <c r="AF324" s="91"/>
      <c r="AG324" s="77" t="str">
        <f t="shared" si="112"/>
        <v/>
      </c>
      <c r="AH324" s="87"/>
      <c r="AI324" s="91"/>
      <c r="AJ324" s="91"/>
      <c r="AK324" s="91"/>
      <c r="AL324" s="91"/>
      <c r="AM324" s="91"/>
      <c r="AN324" s="91"/>
      <c r="AO324" s="91"/>
      <c r="AP324" s="91"/>
      <c r="AQ324" s="77" t="str">
        <f t="shared" si="113"/>
        <v/>
      </c>
      <c r="AR324" s="87"/>
      <c r="AS324" s="91"/>
      <c r="AT324" s="91"/>
      <c r="AU324" s="77" t="str">
        <f t="shared" si="114"/>
        <v/>
      </c>
      <c r="AV324" s="87"/>
      <c r="AW324" s="91"/>
      <c r="AX324" s="91"/>
      <c r="AY324" s="91"/>
      <c r="AZ324" s="91"/>
      <c r="BA324" s="1" t="str">
        <f t="shared" si="115"/>
        <v/>
      </c>
      <c r="BB324" s="87"/>
      <c r="BC324" s="95" t="str">
        <f t="shared" si="103"/>
        <v/>
      </c>
      <c r="BD324" s="1" t="str">
        <f t="shared" si="116"/>
        <v/>
      </c>
      <c r="BE324" s="87"/>
      <c r="BF324" s="95" t="str">
        <f t="shared" si="105"/>
        <v/>
      </c>
      <c r="BG324" s="1" t="str">
        <f t="shared" si="117"/>
        <v/>
      </c>
      <c r="BH324" s="87"/>
      <c r="BI324" s="95" t="str">
        <f t="shared" si="107"/>
        <v/>
      </c>
    </row>
    <row r="325" spans="1:252" ht="18" customHeight="1" x14ac:dyDescent="0.2">
      <c r="A325" s="84"/>
      <c r="B325" s="84"/>
      <c r="C325" s="100"/>
      <c r="D325" s="158"/>
      <c r="E325" s="158"/>
      <c r="F325" s="159"/>
      <c r="G325" s="102" t="str">
        <f t="shared" si="93"/>
        <v/>
      </c>
      <c r="H325" s="103"/>
      <c r="I325" s="77" t="str">
        <f t="shared" si="108"/>
        <v/>
      </c>
      <c r="J325" s="87"/>
      <c r="K325" s="90"/>
      <c r="L325" s="91"/>
      <c r="M325" s="91"/>
      <c r="N325" s="91"/>
      <c r="O325" s="91"/>
      <c r="P325" s="91"/>
      <c r="Q325" s="91"/>
      <c r="R325" s="91"/>
      <c r="S325" s="1" t="str">
        <f t="shared" si="109"/>
        <v/>
      </c>
      <c r="T325" s="87"/>
      <c r="U325" s="95" t="str">
        <f t="shared" si="96"/>
        <v/>
      </c>
      <c r="V325" s="77" t="str">
        <f t="shared" si="110"/>
        <v/>
      </c>
      <c r="W325" s="87"/>
      <c r="X325" s="91"/>
      <c r="Y325" s="91"/>
      <c r="Z325" s="91"/>
      <c r="AA325" s="91"/>
      <c r="AB325" s="91"/>
      <c r="AC325" s="77" t="str">
        <f t="shared" si="111"/>
        <v/>
      </c>
      <c r="AD325" s="87"/>
      <c r="AE325" s="91"/>
      <c r="AF325" s="91"/>
      <c r="AG325" s="77" t="str">
        <f t="shared" si="112"/>
        <v/>
      </c>
      <c r="AH325" s="87"/>
      <c r="AI325" s="91"/>
      <c r="AJ325" s="91"/>
      <c r="AK325" s="91"/>
      <c r="AL325" s="91"/>
      <c r="AM325" s="91"/>
      <c r="AN325" s="91"/>
      <c r="AO325" s="91"/>
      <c r="AP325" s="91"/>
      <c r="AQ325" s="77" t="str">
        <f t="shared" si="113"/>
        <v/>
      </c>
      <c r="AR325" s="87"/>
      <c r="AS325" s="91"/>
      <c r="AT325" s="91"/>
      <c r="AU325" s="77" t="str">
        <f t="shared" si="114"/>
        <v/>
      </c>
      <c r="AV325" s="87"/>
      <c r="AW325" s="91"/>
      <c r="AX325" s="91"/>
      <c r="AY325" s="91"/>
      <c r="AZ325" s="91"/>
      <c r="BA325" s="1" t="str">
        <f t="shared" si="115"/>
        <v/>
      </c>
      <c r="BB325" s="87"/>
      <c r="BC325" s="95" t="str">
        <f t="shared" si="103"/>
        <v/>
      </c>
      <c r="BD325" s="1" t="str">
        <f t="shared" si="116"/>
        <v/>
      </c>
      <c r="BE325" s="87"/>
      <c r="BF325" s="95" t="str">
        <f t="shared" si="105"/>
        <v/>
      </c>
      <c r="BG325" s="1" t="str">
        <f t="shared" si="117"/>
        <v/>
      </c>
      <c r="BH325" s="87"/>
      <c r="BI325" s="95" t="str">
        <f t="shared" si="107"/>
        <v/>
      </c>
    </row>
    <row r="326" spans="1:252" ht="18" customHeight="1" x14ac:dyDescent="0.2">
      <c r="A326" s="84"/>
      <c r="B326" s="84"/>
      <c r="C326" s="100"/>
      <c r="D326" s="158"/>
      <c r="E326" s="158"/>
      <c r="F326" s="159"/>
      <c r="G326" s="102" t="str">
        <f t="shared" si="93"/>
        <v/>
      </c>
      <c r="H326" s="103"/>
      <c r="I326" s="77" t="str">
        <f t="shared" si="108"/>
        <v/>
      </c>
      <c r="J326" s="87"/>
      <c r="K326" s="90"/>
      <c r="L326" s="91"/>
      <c r="M326" s="91"/>
      <c r="N326" s="91"/>
      <c r="O326" s="91"/>
      <c r="P326" s="91"/>
      <c r="Q326" s="91"/>
      <c r="R326" s="91"/>
      <c r="S326" s="1" t="str">
        <f t="shared" si="109"/>
        <v/>
      </c>
      <c r="T326" s="87"/>
      <c r="U326" s="95" t="str">
        <f t="shared" si="96"/>
        <v/>
      </c>
      <c r="V326" s="77" t="str">
        <f t="shared" si="110"/>
        <v/>
      </c>
      <c r="W326" s="87"/>
      <c r="X326" s="91"/>
      <c r="Y326" s="91"/>
      <c r="Z326" s="91"/>
      <c r="AA326" s="91"/>
      <c r="AB326" s="91"/>
      <c r="AC326" s="77" t="str">
        <f t="shared" si="111"/>
        <v/>
      </c>
      <c r="AD326" s="87"/>
      <c r="AE326" s="91"/>
      <c r="AF326" s="91"/>
      <c r="AG326" s="77" t="str">
        <f t="shared" si="112"/>
        <v/>
      </c>
      <c r="AH326" s="87"/>
      <c r="AI326" s="91"/>
      <c r="AJ326" s="91"/>
      <c r="AK326" s="91"/>
      <c r="AL326" s="91"/>
      <c r="AM326" s="91"/>
      <c r="AN326" s="91"/>
      <c r="AO326" s="91"/>
      <c r="AP326" s="91"/>
      <c r="AQ326" s="77" t="str">
        <f t="shared" si="113"/>
        <v/>
      </c>
      <c r="AR326" s="87"/>
      <c r="AS326" s="91"/>
      <c r="AT326" s="91"/>
      <c r="AU326" s="77" t="str">
        <f t="shared" si="114"/>
        <v/>
      </c>
      <c r="AV326" s="87"/>
      <c r="AW326" s="91"/>
      <c r="AX326" s="91"/>
      <c r="AY326" s="91"/>
      <c r="AZ326" s="91"/>
      <c r="BA326" s="1" t="str">
        <f t="shared" si="115"/>
        <v/>
      </c>
      <c r="BB326" s="87"/>
      <c r="BC326" s="95" t="str">
        <f t="shared" si="103"/>
        <v/>
      </c>
      <c r="BD326" s="1" t="str">
        <f t="shared" si="116"/>
        <v/>
      </c>
      <c r="BE326" s="87"/>
      <c r="BF326" s="95" t="str">
        <f t="shared" si="105"/>
        <v/>
      </c>
      <c r="BG326" s="1" t="str">
        <f t="shared" si="117"/>
        <v/>
      </c>
      <c r="BH326" s="87"/>
      <c r="BI326" s="95" t="str">
        <f t="shared" si="107"/>
        <v/>
      </c>
    </row>
    <row r="327" spans="1:252" ht="18" customHeight="1" x14ac:dyDescent="0.2">
      <c r="A327" s="84"/>
      <c r="B327" s="84"/>
      <c r="C327" s="100"/>
      <c r="D327" s="158"/>
      <c r="E327" s="158"/>
      <c r="F327" s="159"/>
      <c r="G327" s="102" t="str">
        <f t="shared" si="93"/>
        <v/>
      </c>
      <c r="H327" s="103"/>
      <c r="I327" s="77" t="str">
        <f t="shared" si="108"/>
        <v/>
      </c>
      <c r="J327" s="87"/>
      <c r="K327" s="90"/>
      <c r="L327" s="91"/>
      <c r="M327" s="91"/>
      <c r="N327" s="91"/>
      <c r="O327" s="91"/>
      <c r="P327" s="91"/>
      <c r="Q327" s="91"/>
      <c r="R327" s="91"/>
      <c r="S327" s="1" t="str">
        <f t="shared" si="109"/>
        <v/>
      </c>
      <c r="T327" s="87"/>
      <c r="U327" s="95" t="str">
        <f t="shared" si="96"/>
        <v/>
      </c>
      <c r="V327" s="77" t="str">
        <f t="shared" si="110"/>
        <v/>
      </c>
      <c r="W327" s="87"/>
      <c r="X327" s="91"/>
      <c r="Y327" s="91"/>
      <c r="Z327" s="91"/>
      <c r="AA327" s="91"/>
      <c r="AB327" s="91"/>
      <c r="AC327" s="77" t="str">
        <f t="shared" si="111"/>
        <v/>
      </c>
      <c r="AD327" s="87"/>
      <c r="AE327" s="91"/>
      <c r="AF327" s="91"/>
      <c r="AG327" s="77" t="str">
        <f t="shared" si="112"/>
        <v/>
      </c>
      <c r="AH327" s="87"/>
      <c r="AI327" s="91"/>
      <c r="AJ327" s="91"/>
      <c r="AK327" s="91"/>
      <c r="AL327" s="91"/>
      <c r="AM327" s="91"/>
      <c r="AN327" s="91"/>
      <c r="AO327" s="91"/>
      <c r="AP327" s="91"/>
      <c r="AQ327" s="77" t="str">
        <f t="shared" si="113"/>
        <v/>
      </c>
      <c r="AR327" s="87"/>
      <c r="AS327" s="91"/>
      <c r="AT327" s="91"/>
      <c r="AU327" s="77" t="str">
        <f t="shared" si="114"/>
        <v/>
      </c>
      <c r="AV327" s="87"/>
      <c r="AW327" s="91"/>
      <c r="AX327" s="91"/>
      <c r="AY327" s="91"/>
      <c r="AZ327" s="91"/>
      <c r="BA327" s="1" t="str">
        <f t="shared" si="115"/>
        <v/>
      </c>
      <c r="BB327" s="87"/>
      <c r="BC327" s="95" t="str">
        <f t="shared" si="103"/>
        <v/>
      </c>
      <c r="BD327" s="1" t="str">
        <f t="shared" si="116"/>
        <v/>
      </c>
      <c r="BE327" s="87"/>
      <c r="BF327" s="95" t="str">
        <f t="shared" si="105"/>
        <v/>
      </c>
      <c r="BG327" s="1" t="str">
        <f t="shared" si="117"/>
        <v/>
      </c>
      <c r="BH327" s="87"/>
      <c r="BI327" s="95" t="str">
        <f t="shared" si="107"/>
        <v/>
      </c>
    </row>
    <row r="329" spans="1:252" s="4" customFormat="1" ht="18" customHeight="1" x14ac:dyDescent="0.2">
      <c r="A329" s="15"/>
      <c r="B329" s="15"/>
      <c r="C329" s="16" t="s">
        <v>1608</v>
      </c>
      <c r="D329" s="166"/>
      <c r="E329" s="167"/>
      <c r="F329" s="167"/>
      <c r="G329" s="172">
        <f>SUM(G317:G327)</f>
        <v>0</v>
      </c>
      <c r="H329" s="172">
        <f>SUM(H317:H327)</f>
        <v>0</v>
      </c>
      <c r="I329" s="17"/>
      <c r="J329" s="173">
        <f t="shared" ref="J329:R329" si="118">SUM(J317:J327)</f>
        <v>0</v>
      </c>
      <c r="K329" s="168">
        <f t="shared" si="118"/>
        <v>0</v>
      </c>
      <c r="L329" s="168">
        <f t="shared" si="118"/>
        <v>0</v>
      </c>
      <c r="M329" s="168">
        <f t="shared" si="118"/>
        <v>0</v>
      </c>
      <c r="N329" s="168">
        <f t="shared" si="118"/>
        <v>0</v>
      </c>
      <c r="O329" s="168">
        <f t="shared" si="118"/>
        <v>0</v>
      </c>
      <c r="P329" s="168">
        <f t="shared" si="118"/>
        <v>0</v>
      </c>
      <c r="Q329" s="168">
        <f t="shared" si="118"/>
        <v>0</v>
      </c>
      <c r="R329" s="168">
        <f t="shared" si="118"/>
        <v>0</v>
      </c>
      <c r="S329" s="18"/>
      <c r="T329" s="173">
        <f t="shared" ref="T329:U329" si="119">SUM(T317:T327)</f>
        <v>0</v>
      </c>
      <c r="U329" s="168">
        <f t="shared" si="119"/>
        <v>0</v>
      </c>
      <c r="V329" s="18"/>
      <c r="W329" s="173">
        <f t="shared" ref="W329:AB329" si="120">SUM(W317:W327)</f>
        <v>0</v>
      </c>
      <c r="X329" s="168">
        <f t="shared" si="120"/>
        <v>0</v>
      </c>
      <c r="Y329" s="168">
        <f t="shared" si="120"/>
        <v>0</v>
      </c>
      <c r="Z329" s="168">
        <f t="shared" si="120"/>
        <v>0</v>
      </c>
      <c r="AA329" s="168">
        <f t="shared" si="120"/>
        <v>0</v>
      </c>
      <c r="AB329" s="168">
        <f t="shared" si="120"/>
        <v>0</v>
      </c>
      <c r="AC329" s="18"/>
      <c r="AD329" s="173">
        <f t="shared" ref="AD329:AF329" si="121">SUM(AD317:AD327)</f>
        <v>0</v>
      </c>
      <c r="AE329" s="168">
        <f t="shared" si="121"/>
        <v>0</v>
      </c>
      <c r="AF329" s="168">
        <f t="shared" si="121"/>
        <v>0</v>
      </c>
      <c r="AG329" s="18"/>
      <c r="AH329" s="173">
        <f t="shared" ref="AH329:AP329" si="122">SUM(AH317:AH327)</f>
        <v>0</v>
      </c>
      <c r="AI329" s="168">
        <f t="shared" si="122"/>
        <v>0</v>
      </c>
      <c r="AJ329" s="168">
        <f t="shared" si="122"/>
        <v>0</v>
      </c>
      <c r="AK329" s="168">
        <f t="shared" si="122"/>
        <v>0</v>
      </c>
      <c r="AL329" s="168">
        <f t="shared" si="122"/>
        <v>0</v>
      </c>
      <c r="AM329" s="168">
        <f t="shared" si="122"/>
        <v>0</v>
      </c>
      <c r="AN329" s="168">
        <f t="shared" si="122"/>
        <v>0</v>
      </c>
      <c r="AO329" s="168">
        <f t="shared" si="122"/>
        <v>0</v>
      </c>
      <c r="AP329" s="168">
        <f t="shared" si="122"/>
        <v>0</v>
      </c>
      <c r="AQ329" s="18"/>
      <c r="AR329" s="173">
        <f t="shared" ref="AR329:AT329" si="123">SUM(AR317:AR327)</f>
        <v>0</v>
      </c>
      <c r="AS329" s="168">
        <f t="shared" si="123"/>
        <v>0</v>
      </c>
      <c r="AT329" s="168">
        <f t="shared" si="123"/>
        <v>0</v>
      </c>
      <c r="AU329" s="18"/>
      <c r="AV329" s="173">
        <f t="shared" ref="AV329:AZ329" si="124">SUM(AV317:AV327)</f>
        <v>0</v>
      </c>
      <c r="AW329" s="168">
        <f t="shared" si="124"/>
        <v>0</v>
      </c>
      <c r="AX329" s="168">
        <f t="shared" si="124"/>
        <v>0</v>
      </c>
      <c r="AY329" s="168">
        <f t="shared" si="124"/>
        <v>0</v>
      </c>
      <c r="AZ329" s="168">
        <f t="shared" si="124"/>
        <v>0</v>
      </c>
      <c r="BA329" s="18"/>
      <c r="BB329" s="173">
        <f t="shared" ref="BB329:BC329" si="125">SUM(BB317:BB327)</f>
        <v>0</v>
      </c>
      <c r="BC329" s="168">
        <f t="shared" si="125"/>
        <v>0</v>
      </c>
      <c r="BD329" s="18"/>
      <c r="BE329" s="173">
        <f t="shared" ref="BE329" si="126">SUM(BE317:BE327)</f>
        <v>0</v>
      </c>
      <c r="BF329" s="168">
        <f>SUM(BF317:BF327)</f>
        <v>0</v>
      </c>
      <c r="BG329" s="18"/>
      <c r="BH329" s="173">
        <f t="shared" ref="BH329:BI329" si="127">SUM(BH317:BH327)</f>
        <v>0</v>
      </c>
      <c r="BI329" s="168">
        <f t="shared" si="127"/>
        <v>0</v>
      </c>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row>
  </sheetData>
  <sheetProtection sheet="1" objects="1" scenarios="1" autoFilter="0"/>
  <mergeCells count="113">
    <mergeCell ref="BK7:BK11"/>
    <mergeCell ref="BM285:BM295"/>
    <mergeCell ref="BM297:BM298"/>
    <mergeCell ref="BM301:BM303"/>
    <mergeCell ref="BM304:BM305"/>
    <mergeCell ref="BM7:BM11"/>
    <mergeCell ref="BL7:BL11"/>
    <mergeCell ref="BM256:BM259"/>
    <mergeCell ref="BM260:BM263"/>
    <mergeCell ref="BM264:BM265"/>
    <mergeCell ref="BM266:BM267"/>
    <mergeCell ref="BM268:BM270"/>
    <mergeCell ref="BM271:BM284"/>
    <mergeCell ref="BM148:BM163"/>
    <mergeCell ref="BM164:BM188"/>
    <mergeCell ref="BM189:BM229"/>
    <mergeCell ref="BM231:BM235"/>
    <mergeCell ref="BM236:BM243"/>
    <mergeCell ref="BM244:BM255"/>
    <mergeCell ref="A316:C316"/>
    <mergeCell ref="BM13:BM16"/>
    <mergeCell ref="BM19:BM22"/>
    <mergeCell ref="BM24:BM34"/>
    <mergeCell ref="BM35:BM45"/>
    <mergeCell ref="BM46:BM118"/>
    <mergeCell ref="BM119:BM140"/>
    <mergeCell ref="BM141:BM147"/>
    <mergeCell ref="A268:A270"/>
    <mergeCell ref="A271:A284"/>
    <mergeCell ref="A285:A295"/>
    <mergeCell ref="A297:A298"/>
    <mergeCell ref="A301:A303"/>
    <mergeCell ref="A304:A305"/>
    <mergeCell ref="A236:A243"/>
    <mergeCell ref="A244:A255"/>
    <mergeCell ref="A256:A259"/>
    <mergeCell ref="A260:A263"/>
    <mergeCell ref="A264:A265"/>
    <mergeCell ref="A266:A267"/>
    <mergeCell ref="A119:A140"/>
    <mergeCell ref="A141:A147"/>
    <mergeCell ref="A148:A163"/>
    <mergeCell ref="A164:A188"/>
    <mergeCell ref="A189:A229"/>
    <mergeCell ref="A231:A235"/>
    <mergeCell ref="E1:H2"/>
    <mergeCell ref="E4:H5"/>
    <mergeCell ref="A46:A118"/>
    <mergeCell ref="A13:A16"/>
    <mergeCell ref="A19:A22"/>
    <mergeCell ref="A24:A34"/>
    <mergeCell ref="A35:A45"/>
    <mergeCell ref="A7:A11"/>
    <mergeCell ref="K7:R8"/>
    <mergeCell ref="AS9:AS11"/>
    <mergeCell ref="K9:K11"/>
    <mergeCell ref="AR7:AR11"/>
    <mergeCell ref="B7:B11"/>
    <mergeCell ref="C7:C11"/>
    <mergeCell ref="AB9:AB11"/>
    <mergeCell ref="L9:L11"/>
    <mergeCell ref="P9:P11"/>
    <mergeCell ref="AE7:AF8"/>
    <mergeCell ref="AE9:AE11"/>
    <mergeCell ref="AF9:AF11"/>
    <mergeCell ref="M9:M11"/>
    <mergeCell ref="N9:N11"/>
    <mergeCell ref="R9:R11"/>
    <mergeCell ref="Q9:Q11"/>
    <mergeCell ref="D7:D11"/>
    <mergeCell ref="E7:E11"/>
    <mergeCell ref="J7:J11"/>
    <mergeCell ref="H7:H11"/>
    <mergeCell ref="G7:G11"/>
    <mergeCell ref="O9:O11"/>
    <mergeCell ref="F7:F11"/>
    <mergeCell ref="T7:T11"/>
    <mergeCell ref="U9:U11"/>
    <mergeCell ref="AA9:AA11"/>
    <mergeCell ref="AD7:AD11"/>
    <mergeCell ref="W7:W11"/>
    <mergeCell ref="BB7:BB11"/>
    <mergeCell ref="BE7:BE11"/>
    <mergeCell ref="BF9:BF11"/>
    <mergeCell ref="X7:AB8"/>
    <mergeCell ref="X9:X11"/>
    <mergeCell ref="AH7:AH11"/>
    <mergeCell ref="AT9:AT11"/>
    <mergeCell ref="Z9:Z11"/>
    <mergeCell ref="U7:U8"/>
    <mergeCell ref="Y9:Y11"/>
    <mergeCell ref="AK9:AK11"/>
    <mergeCell ref="AL9:AL11"/>
    <mergeCell ref="BC7:BC8"/>
    <mergeCell ref="AM9:AM11"/>
    <mergeCell ref="AN9:AN11"/>
    <mergeCell ref="AO9:AO11"/>
    <mergeCell ref="AP9:AP11"/>
    <mergeCell ref="AZ9:AZ11"/>
    <mergeCell ref="AY9:AY11"/>
    <mergeCell ref="AX9:AX11"/>
    <mergeCell ref="AW9:AW11"/>
    <mergeCell ref="BC9:BC11"/>
    <mergeCell ref="AV7:AV11"/>
    <mergeCell ref="AI7:AP8"/>
    <mergeCell ref="AI9:AI11"/>
    <mergeCell ref="AJ9:AJ11"/>
    <mergeCell ref="BI9:BI11"/>
    <mergeCell ref="BI7:BI8"/>
    <mergeCell ref="BF7:BF8"/>
    <mergeCell ref="AS7:AT8"/>
    <mergeCell ref="AW7:AZ8"/>
    <mergeCell ref="BH7:BH11"/>
  </mergeCells>
  <phoneticPr fontId="13" type="noConversion"/>
  <conditionalFormatting sqref="T13:T312">
    <cfRule type="expression" dxfId="69" priority="332" stopIfTrue="1">
      <formula>$BD13="E"</formula>
    </cfRule>
  </conditionalFormatting>
  <conditionalFormatting sqref="K13:R312">
    <cfRule type="expression" dxfId="68" priority="336" stopIfTrue="1">
      <formula>$I13="E"</formula>
    </cfRule>
    <cfRule type="expression" dxfId="67" priority="337" stopIfTrue="1">
      <formula>$J13&gt;0</formula>
    </cfRule>
  </conditionalFormatting>
  <conditionalFormatting sqref="X13:AB312">
    <cfRule type="expression" dxfId="66" priority="338" stopIfTrue="1">
      <formula>$V13="E"</formula>
    </cfRule>
    <cfRule type="expression" dxfId="65" priority="339" stopIfTrue="1">
      <formula>$W13&gt;0</formula>
    </cfRule>
  </conditionalFormatting>
  <conditionalFormatting sqref="AE13:AF312">
    <cfRule type="expression" dxfId="64" priority="340" stopIfTrue="1">
      <formula>$AC13="E"</formula>
    </cfRule>
    <cfRule type="expression" dxfId="63" priority="341" stopIfTrue="1">
      <formula>$AD13&gt;0</formula>
    </cfRule>
  </conditionalFormatting>
  <conditionalFormatting sqref="AI13:AP312">
    <cfRule type="expression" dxfId="62" priority="342" stopIfTrue="1">
      <formula>$AG13="E"</formula>
    </cfRule>
    <cfRule type="expression" dxfId="61" priority="343" stopIfTrue="1">
      <formula>$AH13&gt;0</formula>
    </cfRule>
  </conditionalFormatting>
  <conditionalFormatting sqref="AS13:AT312">
    <cfRule type="expression" dxfId="60" priority="344" stopIfTrue="1">
      <formula>$AQ13="E"</formula>
    </cfRule>
    <cfRule type="expression" dxfId="59" priority="345" stopIfTrue="1">
      <formula>$AR13&gt;0</formula>
    </cfRule>
  </conditionalFormatting>
  <conditionalFormatting sqref="AW13:AZ312">
    <cfRule type="expression" dxfId="58" priority="346" stopIfTrue="1">
      <formula>$AU13="E"</formula>
    </cfRule>
    <cfRule type="expression" dxfId="57" priority="347" stopIfTrue="1">
      <formula>$AV13&gt;0</formula>
    </cfRule>
  </conditionalFormatting>
  <conditionalFormatting sqref="BC13:BC312">
    <cfRule type="expression" dxfId="56" priority="348" stopIfTrue="1">
      <formula>$BB13&gt;0</formula>
    </cfRule>
  </conditionalFormatting>
  <conditionalFormatting sqref="U13:U312">
    <cfRule type="expression" dxfId="55" priority="349" stopIfTrue="1">
      <formula>$T13&gt;0</formula>
    </cfRule>
  </conditionalFormatting>
  <conditionalFormatting sqref="BI13:BI312 BF13:BF312">
    <cfRule type="expression" dxfId="54" priority="350" stopIfTrue="1">
      <formula>BE13&gt;0</formula>
    </cfRule>
  </conditionalFormatting>
  <conditionalFormatting sqref="AC13:AC312 BA13:BA312 BD13:BD312 BG13:BG312 S13:S312 AQ13:AQ312">
    <cfRule type="expression" dxfId="53" priority="351" stopIfTrue="1">
      <formula>S13="E"</formula>
    </cfRule>
  </conditionalFormatting>
  <conditionalFormatting sqref="I13:I312 AG13:AG312 AU13:AU312 V13:V312 AQ13:AQ312 AC14:AC312">
    <cfRule type="expression" dxfId="52" priority="352" stopIfTrue="1">
      <formula>I13="OK"</formula>
    </cfRule>
  </conditionalFormatting>
  <conditionalFormatting sqref="J13:J312">
    <cfRule type="expression" dxfId="51" priority="355" stopIfTrue="1">
      <formula>I13="E"</formula>
    </cfRule>
    <cfRule type="expression" dxfId="50" priority="356" stopIfTrue="1">
      <formula>I13="!!!!"</formula>
    </cfRule>
  </conditionalFormatting>
  <conditionalFormatting sqref="W13:W312 AD13:AD312 AH13:AH312 AR13:AR312 AV13:AV312 BB13:BB312 BE13:BE312 BH13:BH312">
    <cfRule type="expression" dxfId="49" priority="353" stopIfTrue="1">
      <formula>V13="E"</formula>
    </cfRule>
    <cfRule type="expression" dxfId="48" priority="354" stopIfTrue="1">
      <formula>V13="!!!!"</formula>
    </cfRule>
  </conditionalFormatting>
  <conditionalFormatting sqref="AH13:AH312 AR13:AR312 AV13:AV312 BB13:BB312 BE13:BE312 BH13:BH312">
    <cfRule type="expression" dxfId="47" priority="315" stopIfTrue="1">
      <formula>$AC13="E"</formula>
    </cfRule>
  </conditionalFormatting>
  <conditionalFormatting sqref="AC13">
    <cfRule type="expression" dxfId="46" priority="309" stopIfTrue="1">
      <formula>AC13="OK"</formula>
    </cfRule>
  </conditionalFormatting>
  <conditionalFormatting sqref="T318:T327">
    <cfRule type="expression" dxfId="45" priority="2" stopIfTrue="1">
      <formula>$BD318="E"</formula>
    </cfRule>
  </conditionalFormatting>
  <conditionalFormatting sqref="K318:R327">
    <cfRule type="expression" dxfId="44" priority="3" stopIfTrue="1">
      <formula>$I318="E"</formula>
    </cfRule>
    <cfRule type="expression" dxfId="43" priority="4" stopIfTrue="1">
      <formula>$J318&gt;0</formula>
    </cfRule>
  </conditionalFormatting>
  <conditionalFormatting sqref="X318:AB327">
    <cfRule type="expression" dxfId="42" priority="5" stopIfTrue="1">
      <formula>$V318="E"</formula>
    </cfRule>
    <cfRule type="expression" dxfId="41" priority="6" stopIfTrue="1">
      <formula>$W318&gt;0</formula>
    </cfRule>
  </conditionalFormatting>
  <conditionalFormatting sqref="AE318:AF327">
    <cfRule type="expression" dxfId="40" priority="7" stopIfTrue="1">
      <formula>$AC318="E"</formula>
    </cfRule>
    <cfRule type="expression" dxfId="39" priority="8" stopIfTrue="1">
      <formula>$AD318&gt;0</formula>
    </cfRule>
  </conditionalFormatting>
  <conditionalFormatting sqref="AI318:AP327">
    <cfRule type="expression" dxfId="38" priority="9" stopIfTrue="1">
      <formula>$AG318="E"</formula>
    </cfRule>
    <cfRule type="expression" dxfId="37" priority="10" stopIfTrue="1">
      <formula>$AH318&gt;0</formula>
    </cfRule>
  </conditionalFormatting>
  <conditionalFormatting sqref="AS318:AT327">
    <cfRule type="expression" dxfId="36" priority="11" stopIfTrue="1">
      <formula>$AQ318="E"</formula>
    </cfRule>
    <cfRule type="expression" dxfId="35" priority="12" stopIfTrue="1">
      <formula>$AR318&gt;0</formula>
    </cfRule>
  </conditionalFormatting>
  <conditionalFormatting sqref="AW318:AZ327">
    <cfRule type="expression" dxfId="34" priority="13" stopIfTrue="1">
      <formula>$AU318="E"</formula>
    </cfRule>
    <cfRule type="expression" dxfId="33" priority="14" stopIfTrue="1">
      <formula>$AV318&gt;0</formula>
    </cfRule>
  </conditionalFormatting>
  <conditionalFormatting sqref="BC318:BC327">
    <cfRule type="expression" dxfId="32" priority="15" stopIfTrue="1">
      <formula>$BB318&gt;0</formula>
    </cfRule>
  </conditionalFormatting>
  <conditionalFormatting sqref="U318:U327">
    <cfRule type="expression" dxfId="31" priority="16" stopIfTrue="1">
      <formula>$T318&gt;0</formula>
    </cfRule>
  </conditionalFormatting>
  <conditionalFormatting sqref="BI318:BI327 BF318:BF327">
    <cfRule type="expression" dxfId="30" priority="17" stopIfTrue="1">
      <formula>BE318&gt;0</formula>
    </cfRule>
  </conditionalFormatting>
  <conditionalFormatting sqref="AC318:AC327 BA318:BA327 BD318:BD327 BG318:BG327 S318:S327 AQ318:AQ327">
    <cfRule type="expression" dxfId="29" priority="18" stopIfTrue="1">
      <formula>S318="E"</formula>
    </cfRule>
  </conditionalFormatting>
  <conditionalFormatting sqref="I318:I327 AG318:AG327 AU318:AU327 V318:V327 AQ318:AQ327 AC318:AC327">
    <cfRule type="expression" dxfId="28" priority="19" stopIfTrue="1">
      <formula>I318="OK"</formula>
    </cfRule>
  </conditionalFormatting>
  <conditionalFormatting sqref="J318:J327">
    <cfRule type="expression" dxfId="27" priority="22" stopIfTrue="1">
      <formula>I318="E"</formula>
    </cfRule>
    <cfRule type="expression" dxfId="26" priority="23" stopIfTrue="1">
      <formula>I318="!!!!"</formula>
    </cfRule>
  </conditionalFormatting>
  <conditionalFormatting sqref="W318:W327 AD318:AD327 AH318:AH327 AR318:AR327 AV318:AV327 BB318:BB327 BE318:BE327 BH318:BH327">
    <cfRule type="expression" dxfId="25" priority="20" stopIfTrue="1">
      <formula>V318="E"</formula>
    </cfRule>
    <cfRule type="expression" dxfId="24" priority="21" stopIfTrue="1">
      <formula>V318="!!!!"</formula>
    </cfRule>
  </conditionalFormatting>
  <conditionalFormatting sqref="AH318:AH327 AR318:AR327 AV318:AV327 BB318:BB327 BE318:BE327 BH318:BH327">
    <cfRule type="expression" dxfId="23" priority="1" stopIfTrue="1">
      <formula>$AC318="E"</formula>
    </cfRule>
  </conditionalFormatting>
  <conditionalFormatting sqref="T317">
    <cfRule type="expression" dxfId="22" priority="25" stopIfTrue="1">
      <formula>$BD317="E"</formula>
    </cfRule>
  </conditionalFormatting>
  <conditionalFormatting sqref="K317:R317">
    <cfRule type="expression" dxfId="21" priority="26" stopIfTrue="1">
      <formula>$I317="E"</formula>
    </cfRule>
    <cfRule type="expression" dxfId="20" priority="27" stopIfTrue="1">
      <formula>$J317&gt;0</formula>
    </cfRule>
  </conditionalFormatting>
  <conditionalFormatting sqref="X317:AB317">
    <cfRule type="expression" dxfId="19" priority="28" stopIfTrue="1">
      <formula>$V317="E"</formula>
    </cfRule>
    <cfRule type="expression" dxfId="18" priority="29" stopIfTrue="1">
      <formula>$W317&gt;0</formula>
    </cfRule>
  </conditionalFormatting>
  <conditionalFormatting sqref="AE317:AF317">
    <cfRule type="expression" dxfId="17" priority="30" stopIfTrue="1">
      <formula>$AC317="E"</formula>
    </cfRule>
    <cfRule type="expression" dxfId="16" priority="31" stopIfTrue="1">
      <formula>$AD317&gt;0</formula>
    </cfRule>
  </conditionalFormatting>
  <conditionalFormatting sqref="AI317:AP317">
    <cfRule type="expression" dxfId="15" priority="32" stopIfTrue="1">
      <formula>$AG317="E"</formula>
    </cfRule>
    <cfRule type="expression" dxfId="14" priority="33" stopIfTrue="1">
      <formula>$AH317&gt;0</formula>
    </cfRule>
  </conditionalFormatting>
  <conditionalFormatting sqref="AS317:AT317">
    <cfRule type="expression" dxfId="13" priority="34" stopIfTrue="1">
      <formula>$AQ317="E"</formula>
    </cfRule>
    <cfRule type="expression" dxfId="12" priority="35" stopIfTrue="1">
      <formula>$AR317&gt;0</formula>
    </cfRule>
  </conditionalFormatting>
  <conditionalFormatting sqref="AW317:AZ317">
    <cfRule type="expression" dxfId="11" priority="36" stopIfTrue="1">
      <formula>$AU317="E"</formula>
    </cfRule>
    <cfRule type="expression" dxfId="10" priority="37" stopIfTrue="1">
      <formula>$AV317&gt;0</formula>
    </cfRule>
  </conditionalFormatting>
  <conditionalFormatting sqref="BC317">
    <cfRule type="expression" dxfId="9" priority="38" stopIfTrue="1">
      <formula>$BB317&gt;0</formula>
    </cfRule>
  </conditionalFormatting>
  <conditionalFormatting sqref="U317">
    <cfRule type="expression" dxfId="8" priority="39" stopIfTrue="1">
      <formula>$T317&gt;0</formula>
    </cfRule>
  </conditionalFormatting>
  <conditionalFormatting sqref="BI317 BF317">
    <cfRule type="expression" dxfId="7" priority="40" stopIfTrue="1">
      <formula>BE317&gt;0</formula>
    </cfRule>
  </conditionalFormatting>
  <conditionalFormatting sqref="AC317 BA317 BD317 BG317 S317 AQ317">
    <cfRule type="expression" dxfId="6" priority="41" stopIfTrue="1">
      <formula>S317="E"</formula>
    </cfRule>
  </conditionalFormatting>
  <conditionalFormatting sqref="I317 AG317 AU317 V317 AQ317 AC317">
    <cfRule type="expression" dxfId="5" priority="42" stopIfTrue="1">
      <formula>I317="OK"</formula>
    </cfRule>
  </conditionalFormatting>
  <conditionalFormatting sqref="J317">
    <cfRule type="expression" dxfId="4" priority="45" stopIfTrue="1">
      <formula>I317="E"</formula>
    </cfRule>
    <cfRule type="expression" dxfId="3" priority="46" stopIfTrue="1">
      <formula>I317="!!!!"</formula>
    </cfRule>
  </conditionalFormatting>
  <conditionalFormatting sqref="W317 AD317 AH317 AR317 AV317 BB317 BE317 BH317">
    <cfRule type="expression" dxfId="2" priority="43" stopIfTrue="1">
      <formula>V317="E"</formula>
    </cfRule>
    <cfRule type="expression" dxfId="1" priority="44" stopIfTrue="1">
      <formula>V317="!!!!"</formula>
    </cfRule>
  </conditionalFormatting>
  <conditionalFormatting sqref="AH317 AR317 AV317 BB317 BE317 BH317">
    <cfRule type="expression" dxfId="0" priority="24" stopIfTrue="1">
      <formula>$AC317="E"</formula>
    </cfRule>
  </conditionalFormatting>
  <hyperlinks>
    <hyperlink ref="B237" location="FORM!A19" tooltip="go top" display="▲ TOP"/>
  </hyperlinks>
  <printOptions horizontalCentered="1"/>
  <pageMargins left="0.39370078740157483" right="0.39370078740157483" top="0.39370078740157483" bottom="0.47244094488188981" header="0" footer="0.31496062992125984"/>
  <pageSetup paperSize="8" scale="71" pageOrder="overThenDown" orientation="landscape" horizontalDpi="1200" verticalDpi="1200" r:id="rId1"/>
  <headerFooter alignWithMargins="0">
    <oddFooter>&amp;L&amp;D&amp;R&amp;P/&amp;N</oddFooter>
  </headerFooter>
  <rowBreaks count="1" manualBreakCount="1">
    <brk id="87" min="1" max="6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908CB5DB599F41AB3521FC4008F8D0" ma:contentTypeVersion="1" ma:contentTypeDescription="Create a new document." ma:contentTypeScope="" ma:versionID="7afc749b43d947995c27e326a6e0cb87">
  <xsd:schema xmlns:xsd="http://www.w3.org/2001/XMLSchema" xmlns:xs="http://www.w3.org/2001/XMLSchema" xmlns:p="http://schemas.microsoft.com/office/2006/metadata/properties" xmlns:ns3="cd4166c9-4bc2-4fa2-bf23-9d3ca9e8a4ff" targetNamespace="http://schemas.microsoft.com/office/2006/metadata/properties" ma:root="true" ma:fieldsID="55312c065783c14e3571e98d10c6fdc3" ns3:_="">
    <xsd:import namespace="cd4166c9-4bc2-4fa2-bf23-9d3ca9e8a4ff"/>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4166c9-4bc2-4fa2-bf23-9d3ca9e8a4f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39AF22-E154-49B1-A38F-764760BAB2F0}">
  <ds:schemaRefs>
    <ds:schemaRef ds:uri="cd4166c9-4bc2-4fa2-bf23-9d3ca9e8a4ff"/>
    <ds:schemaRef ds:uri="http://schemas.microsoft.com/office/infopath/2007/PartnerControl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6CFB8A0-4097-4339-BBEB-00EC9AA83BD7}">
  <ds:schemaRefs>
    <ds:schemaRef ds:uri="http://schemas.microsoft.com/sharepoint/v3/contenttype/forms"/>
  </ds:schemaRefs>
</ds:datastoreItem>
</file>

<file path=customXml/itemProps3.xml><?xml version="1.0" encoding="utf-8"?>
<ds:datastoreItem xmlns:ds="http://schemas.openxmlformats.org/officeDocument/2006/customXml" ds:itemID="{10DB895D-BF75-4BED-B3A8-6653421C62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4166c9-4bc2-4fa2-bf23-9d3ca9e8a4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Start</vt:lpstr>
      <vt:lpstr>Map</vt:lpstr>
      <vt:lpstr>Matching</vt:lpstr>
      <vt:lpstr>DataEntry</vt:lpstr>
      <vt:lpstr>country</vt:lpstr>
      <vt:lpstr>DataEntry!Print_Area</vt:lpstr>
      <vt:lpstr>Map!Print_Area</vt:lpstr>
      <vt:lpstr>Matching!Print_Area</vt:lpstr>
      <vt:lpstr>DataEntry!Print_Titles</vt:lpstr>
      <vt:lpstr>Start!Print_Titles</vt:lpstr>
      <vt:lpstr>year</vt:lpstr>
    </vt:vector>
  </TitlesOfParts>
  <Company>FAO of The UN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Federico DeRossi (FIDG)</cp:lastModifiedBy>
  <cp:lastPrinted>2014-05-06T10:06:51Z</cp:lastPrinted>
  <dcterms:created xsi:type="dcterms:W3CDTF">2000-04-14T11:38:20Z</dcterms:created>
  <dcterms:modified xsi:type="dcterms:W3CDTF">2016-05-23T07:37:31Z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1205639332</vt:i4>
  </property>
  <property fmtid="{D5CDD505-2E9C-101B-9397-08002B2CF9AE}" pid="3" name="_EmailSubject">
    <vt:lpwstr>STATLANT</vt:lpwstr>
  </property>
  <property fmtid="{D5CDD505-2E9C-101B-9397-08002B2CF9AE}" pid="4" name="_AuthorEmail">
    <vt:lpwstr>Matthew.Camilleri@fao.org</vt:lpwstr>
  </property>
  <property fmtid="{D5CDD505-2E9C-101B-9397-08002B2CF9AE}" pid="5" name="_AuthorEmailDisplayName">
    <vt:lpwstr>Camilleri, Matthew (FIEL)</vt:lpwstr>
  </property>
  <property fmtid="{D5CDD505-2E9C-101B-9397-08002B2CF9AE}" pid="6" name="_ReviewingToolsShownOnce">
    <vt:lpwstr/>
  </property>
  <property fmtid="{D5CDD505-2E9C-101B-9397-08002B2CF9AE}" pid="7" name="IsMyDocuments">
    <vt:bool>true</vt:bool>
  </property>
  <property fmtid="{D5CDD505-2E9C-101B-9397-08002B2CF9AE}" pid="8" name="ContentTypeId">
    <vt:lpwstr>0x01010060908CB5DB599F41AB3521FC4008F8D0</vt:lpwstr>
  </property>
</Properties>
</file>